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8น64" sheetId="1" r:id="rId1"/>
  </sheets>
  <calcPr calcId="144525"/>
</workbook>
</file>

<file path=xl/calcChain.xml><?xml version="1.0" encoding="utf-8"?>
<calcChain xmlns="http://schemas.openxmlformats.org/spreadsheetml/2006/main">
  <c r="M20" i="1" l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L12" i="1"/>
  <c r="H12" i="1"/>
  <c r="M12" i="1" s="1"/>
  <c r="F12" i="1"/>
  <c r="K12" i="1" s="1"/>
  <c r="E12" i="1"/>
  <c r="J12" i="1" s="1"/>
  <c r="M11" i="1"/>
  <c r="L11" i="1"/>
  <c r="K11" i="1"/>
  <c r="J11" i="1"/>
  <c r="H10" i="1"/>
  <c r="M10" i="1" s="1"/>
  <c r="G10" i="1"/>
  <c r="L10" i="1" s="1"/>
  <c r="F10" i="1"/>
  <c r="K10" i="1" s="1"/>
  <c r="E10" i="1"/>
  <c r="J10" i="1" s="1"/>
  <c r="H9" i="1"/>
  <c r="G9" i="1"/>
  <c r="F9" i="1"/>
  <c r="E9" i="1"/>
</calcChain>
</file>

<file path=xl/sharedStrings.xml><?xml version="1.0" encoding="utf-8"?>
<sst xmlns="http://schemas.openxmlformats.org/spreadsheetml/2006/main" count="56" uniqueCount="46">
  <si>
    <t>ตาราง</t>
  </si>
  <si>
    <t>เจ้าหน้าที่ทางการแพทย์ จำแนกเป็นรายอำเภอ  พ.ศ. 2555</t>
  </si>
  <si>
    <t>TABLE</t>
  </si>
  <si>
    <t>MEDICAL PERSONNELS BY DISTRICT:  2012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</si>
  <si>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</si>
  <si>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</si>
  <si>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</si>
  <si>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</si>
  <si>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</si>
  <si>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</si>
  <si>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</si>
  <si>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</si>
  <si>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</si>
  <si>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</si>
  <si>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</si>
  <si>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</si>
  <si>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</si>
  <si>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</si>
  <si>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</si>
  <si>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</si>
  <si>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</si>
  <si>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</si>
  <si>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เมืองเพชรบูรณ์</t>
  </si>
  <si>
    <t xml:space="preserve"> 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</si>
  <si>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</si>
  <si>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</si>
  <si>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</si>
  <si>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</si>
  <si>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</si>
  <si>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</si>
  <si>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</si>
  <si>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</si>
  <si>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</si>
  <si>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</si>
  <si>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</si>
  <si>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</si>
  <si>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</si>
  <si>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</si>
  <si>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</si>
  <si>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</si>
  <si>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</si>
  <si>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</si>
  <si>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</si>
  <si>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</si>
  <si>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 สำนักงานสาธารณสุขจังหวัดเพชรบูรณ์</t>
  </si>
  <si>
    <t xml:space="preserve"> Source:   Phetchabun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</si>
</sst>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" fontId="5" fillId="0" borderId="5" xfId="0" applyNumberFormat="1" applyFont="1" applyBorder="1" applyAlignment="1">
      <alignment horizontal="right" indent="1"/>
    </xf>
    <xf numFmtId="41" fontId="7" fillId="0" borderId="9" xfId="1" applyNumberFormat="1" applyFont="1" applyBorder="1" applyAlignment="1">
      <alignment horizontal="right"/>
    </xf>
    <xf numFmtId="41" fontId="7" fillId="0" borderId="9" xfId="1" applyNumberFormat="1" applyFont="1" applyBorder="1"/>
    <xf numFmtId="3" fontId="5" fillId="0" borderId="5" xfId="0" applyNumberFormat="1" applyFont="1" applyBorder="1" applyAlignment="1">
      <alignment horizontal="right" indent="1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4" fillId="0" borderId="0" xfId="0" quotePrefix="1" applyFont="1" applyBorder="1" applyAlignment="1">
      <alignment horizontal="left"/>
    </xf>
    <xf numFmtId="43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1" fontId="4" fillId="0" borderId="9" xfId="0" applyNumberFormat="1" applyFont="1" applyBorder="1" applyAlignment="1">
      <alignment horizontal="right" indent="1"/>
    </xf>
    <xf numFmtId="1" fontId="4" fillId="0" borderId="5" xfId="0" applyNumberFormat="1" applyFont="1" applyBorder="1" applyAlignment="1">
      <alignment horizontal="right" indent="1"/>
    </xf>
    <xf numFmtId="1" fontId="4" fillId="0" borderId="10" xfId="0" applyNumberFormat="1" applyFont="1" applyBorder="1" applyAlignment="1">
      <alignment horizontal="right" indent="1"/>
    </xf>
    <xf numFmtId="41" fontId="4" fillId="0" borderId="9" xfId="1" applyNumberFormat="1" applyFont="1" applyBorder="1" applyAlignment="1">
      <alignment horizontal="right"/>
    </xf>
    <xf numFmtId="41" fontId="4" fillId="0" borderId="9" xfId="1" applyNumberFormat="1" applyFont="1" applyBorder="1"/>
    <xf numFmtId="3" fontId="4" fillId="0" borderId="9" xfId="0" applyNumberFormat="1" applyFont="1" applyBorder="1" applyAlignment="1">
      <alignment horizontal="right" indent="1"/>
    </xf>
    <xf numFmtId="0" fontId="4" fillId="0" borderId="5" xfId="0" applyFont="1" applyBorder="1" applyAlignment="1"/>
    <xf numFmtId="0" fontId="4" fillId="0" borderId="0" xfId="0" applyFont="1" applyBorder="1" applyAlignment="1"/>
    <xf numFmtId="43" fontId="4" fillId="0" borderId="0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41" fontId="4" fillId="0" borderId="9" xfId="0" applyNumberFormat="1" applyFont="1" applyBorder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15</xdr:col>
      <xdr:colOff>504825</xdr:colOff>
      <xdr:row>28</xdr:row>
      <xdr:rowOff>85725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172575" y="0"/>
          <a:ext cx="447675" cy="6534150"/>
          <a:chOff x="9696450" y="6657975"/>
          <a:chExt cx="447675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0750" y="6982297"/>
            <a:ext cx="333375" cy="37869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28625" cy="410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showGridLines="0" tabSelected="1" zoomScaleNormal="100" workbookViewId="0">
      <selection activeCell="J14" sqref="J14"/>
    </sheetView>
  </sheetViews>
  <sheetFormatPr defaultRowHeight="21" x14ac:dyDescent="0.45"/>
  <cols>
    <col min="1" max="1" width="1.7109375" style="7" customWidth="1"/>
    <col min="2" max="2" width="6" style="7" customWidth="1"/>
    <col min="3" max="3" width="4.42578125" style="7" customWidth="1"/>
    <col min="4" max="4" width="18.140625" style="7" customWidth="1"/>
    <col min="5" max="8" width="10.140625" style="7" customWidth="1"/>
    <col min="9" max="9" width="12" style="7" hidden="1" customWidth="1"/>
    <col min="10" max="13" width="10" style="7" customWidth="1"/>
    <col min="14" max="14" width="12" style="7" hidden="1" customWidth="1"/>
    <col min="15" max="15" width="25.85546875" style="7" customWidth="1"/>
    <col min="16" max="16" width="10" style="6" customWidth="1"/>
    <col min="17" max="17" width="12.5703125" style="6" customWidth="1"/>
    <col min="18" max="16384" width="9.140625" style="6"/>
  </cols>
  <sheetData>
    <row r="1" spans="1:17" s="3" customFormat="1" x14ac:dyDescent="0.45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5" customFormat="1" x14ac:dyDescent="0.45">
      <c r="A2" s="4"/>
      <c r="B2" s="4" t="s">
        <v>2</v>
      </c>
      <c r="C2" s="2">
        <v>4.8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" customFormat="1" ht="24.75" customHeight="1" x14ac:dyDescent="0.4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7" s="13" customFormat="1" ht="21.75" customHeight="1" x14ac:dyDescent="0.4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7" s="13" customFormat="1" ht="21.75" customHeight="1" x14ac:dyDescent="0.4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7" s="13" customFormat="1" ht="21.75" customHeight="1" x14ac:dyDescent="0.4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7" s="13" customFormat="1" ht="3" customHeight="1" x14ac:dyDescent="0.4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7" s="39" customFormat="1" ht="27" customHeight="1" x14ac:dyDescent="0.4">
      <c r="A9" s="31"/>
      <c r="B9" s="32" t="s">
        <v>20</v>
      </c>
      <c r="C9" s="32"/>
      <c r="D9" s="33"/>
      <c r="E9" s="34">
        <f>SUM(E10:E20)</f>
        <v>136</v>
      </c>
      <c r="F9" s="34">
        <f>SUM(F10:F20)</f>
        <v>43</v>
      </c>
      <c r="G9" s="34">
        <f>SUM(G10:G20)</f>
        <v>63</v>
      </c>
      <c r="H9" s="34">
        <f>SUM(H10:H20)</f>
        <v>898</v>
      </c>
      <c r="I9" s="34"/>
      <c r="J9" s="35">
        <v>7317</v>
      </c>
      <c r="K9" s="36">
        <v>23142</v>
      </c>
      <c r="L9" s="36">
        <v>15796</v>
      </c>
      <c r="M9" s="36">
        <v>1108</v>
      </c>
      <c r="N9" s="37"/>
      <c r="O9" s="38" t="s">
        <v>21</v>
      </c>
    </row>
    <row r="10" spans="1:17" s="13" customFormat="1" ht="20.25" customHeight="1" x14ac:dyDescent="0.4">
      <c r="A10" s="40"/>
      <c r="B10" s="41" t="s">
        <v>22</v>
      </c>
      <c r="C10" s="42"/>
      <c r="D10" s="42"/>
      <c r="E10" s="43">
        <f>48+18</f>
        <v>66</v>
      </c>
      <c r="F10" s="44">
        <f>9+5</f>
        <v>14</v>
      </c>
      <c r="G10" s="43">
        <f>18+3</f>
        <v>21</v>
      </c>
      <c r="H10" s="45">
        <f>317+67</f>
        <v>384</v>
      </c>
      <c r="I10" s="44"/>
      <c r="J10" s="46">
        <f>211055/E10</f>
        <v>3197.8030303030305</v>
      </c>
      <c r="K10" s="47">
        <f>211055/F10</f>
        <v>15075.357142857143</v>
      </c>
      <c r="L10" s="47">
        <f>211055/G10</f>
        <v>10050.238095238095</v>
      </c>
      <c r="M10" s="47">
        <f>211055/H10</f>
        <v>549.62239583333337</v>
      </c>
      <c r="N10" s="48"/>
      <c r="O10" s="49" t="s">
        <v>23</v>
      </c>
      <c r="P10" s="50"/>
    </row>
    <row r="11" spans="1:17" s="13" customFormat="1" ht="20.25" customHeight="1" x14ac:dyDescent="0.4">
      <c r="A11" s="40"/>
      <c r="B11" s="41" t="s">
        <v>24</v>
      </c>
      <c r="C11" s="42"/>
      <c r="D11" s="42"/>
      <c r="E11" s="43">
        <v>5</v>
      </c>
      <c r="F11" s="44">
        <v>3</v>
      </c>
      <c r="G11" s="43">
        <v>4</v>
      </c>
      <c r="H11" s="45">
        <v>37</v>
      </c>
      <c r="I11" s="44"/>
      <c r="J11" s="47">
        <f>79621/E11</f>
        <v>15924.2</v>
      </c>
      <c r="K11" s="47">
        <f>79621/F11</f>
        <v>26540.333333333332</v>
      </c>
      <c r="L11" s="47">
        <f>79621/G11</f>
        <v>19905.25</v>
      </c>
      <c r="M11" s="47">
        <f>79621/H11</f>
        <v>2151.9189189189187</v>
      </c>
      <c r="N11" s="48"/>
      <c r="O11" s="51" t="s">
        <v>25</v>
      </c>
      <c r="P11" s="52"/>
    </row>
    <row r="12" spans="1:17" s="13" customFormat="1" ht="20.25" customHeight="1" x14ac:dyDescent="0.4">
      <c r="A12" s="40"/>
      <c r="B12" s="41" t="s">
        <v>26</v>
      </c>
      <c r="C12" s="42"/>
      <c r="D12" s="42"/>
      <c r="E12" s="43">
        <f>14+1</f>
        <v>15</v>
      </c>
      <c r="F12" s="44">
        <f>4</f>
        <v>4</v>
      </c>
      <c r="G12" s="43">
        <v>7</v>
      </c>
      <c r="H12" s="45">
        <f>133+8</f>
        <v>141</v>
      </c>
      <c r="I12" s="44"/>
      <c r="J12" s="47">
        <f>158352/E12</f>
        <v>10556.8</v>
      </c>
      <c r="K12" s="47">
        <f>158352/F12</f>
        <v>39588</v>
      </c>
      <c r="L12" s="47">
        <f>158352/G12</f>
        <v>22621.714285714286</v>
      </c>
      <c r="M12" s="47">
        <f>158352/H12</f>
        <v>1123.063829787234</v>
      </c>
      <c r="N12" s="48"/>
      <c r="O12" s="51" t="s">
        <v>27</v>
      </c>
      <c r="P12" s="52"/>
      <c r="Q12" s="13">
        <v>6</v>
      </c>
    </row>
    <row r="13" spans="1:17" s="13" customFormat="1" ht="20.25" customHeight="1" x14ac:dyDescent="0.4">
      <c r="A13" s="40"/>
      <c r="B13" s="41" t="s">
        <v>28</v>
      </c>
      <c r="C13" s="42"/>
      <c r="D13" s="42"/>
      <c r="E13" s="43">
        <v>10</v>
      </c>
      <c r="F13" s="44">
        <v>4</v>
      </c>
      <c r="G13" s="43">
        <v>5</v>
      </c>
      <c r="H13" s="45">
        <v>86</v>
      </c>
      <c r="I13" s="44"/>
      <c r="J13" s="47">
        <f>66577/E13</f>
        <v>6657.7</v>
      </c>
      <c r="K13" s="47">
        <f>66577/F13</f>
        <v>16644.25</v>
      </c>
      <c r="L13" s="47">
        <f>66577/G13</f>
        <v>13315.4</v>
      </c>
      <c r="M13" s="47">
        <f>66577/H13</f>
        <v>774.15116279069764</v>
      </c>
      <c r="N13" s="48"/>
      <c r="O13" s="51" t="s">
        <v>29</v>
      </c>
      <c r="P13" s="52"/>
    </row>
    <row r="14" spans="1:17" s="13" customFormat="1" ht="20.25" customHeight="1" x14ac:dyDescent="0.4">
      <c r="A14" s="40"/>
      <c r="B14" s="41" t="s">
        <v>30</v>
      </c>
      <c r="C14" s="42"/>
      <c r="D14" s="42"/>
      <c r="E14" s="43">
        <v>16</v>
      </c>
      <c r="F14" s="44">
        <v>2</v>
      </c>
      <c r="G14" s="43">
        <v>8</v>
      </c>
      <c r="H14" s="45">
        <v>65</v>
      </c>
      <c r="I14" s="44"/>
      <c r="J14" s="47">
        <f>135274/E14</f>
        <v>8454.625</v>
      </c>
      <c r="K14" s="47">
        <f>135274/F14</f>
        <v>67637</v>
      </c>
      <c r="L14" s="47">
        <f>135274/G14</f>
        <v>16909.25</v>
      </c>
      <c r="M14" s="47">
        <f>135274/H14</f>
        <v>2081.1384615384613</v>
      </c>
      <c r="N14" s="48"/>
      <c r="O14" s="51" t="s">
        <v>31</v>
      </c>
      <c r="P14" s="52"/>
    </row>
    <row r="15" spans="1:17" s="13" customFormat="1" ht="20.25" customHeight="1" x14ac:dyDescent="0.4">
      <c r="A15" s="40"/>
      <c r="B15" s="41" t="s">
        <v>32</v>
      </c>
      <c r="C15" s="42"/>
      <c r="D15" s="42"/>
      <c r="E15" s="43">
        <v>2</v>
      </c>
      <c r="F15" s="44">
        <v>3</v>
      </c>
      <c r="G15" s="43">
        <v>1</v>
      </c>
      <c r="H15" s="45">
        <v>27</v>
      </c>
      <c r="I15" s="44"/>
      <c r="J15" s="47">
        <f>69654/E15</f>
        <v>34827</v>
      </c>
      <c r="K15" s="47">
        <f>69654/F15</f>
        <v>23218</v>
      </c>
      <c r="L15" s="47">
        <f>69654/G15</f>
        <v>69654</v>
      </c>
      <c r="M15" s="47">
        <f>69654/H15</f>
        <v>2579.7777777777778</v>
      </c>
      <c r="N15" s="48"/>
      <c r="O15" s="51" t="s">
        <v>33</v>
      </c>
      <c r="P15" s="52"/>
    </row>
    <row r="16" spans="1:17" s="13" customFormat="1" ht="20.25" customHeight="1" x14ac:dyDescent="0.4">
      <c r="A16" s="40"/>
      <c r="B16" s="41" t="s">
        <v>34</v>
      </c>
      <c r="C16" s="42"/>
      <c r="D16" s="42"/>
      <c r="E16" s="43">
        <v>7</v>
      </c>
      <c r="F16" s="44">
        <v>4</v>
      </c>
      <c r="G16" s="43">
        <v>5</v>
      </c>
      <c r="H16" s="45">
        <v>53</v>
      </c>
      <c r="I16" s="44"/>
      <c r="J16" s="47">
        <f>113305/E16</f>
        <v>16186.428571428571</v>
      </c>
      <c r="K16" s="47">
        <f>113305/F16</f>
        <v>28326.25</v>
      </c>
      <c r="L16" s="47">
        <f>113305/G16</f>
        <v>22661</v>
      </c>
      <c r="M16" s="47">
        <f>113305/H16</f>
        <v>2137.8301886792451</v>
      </c>
      <c r="N16" s="48"/>
      <c r="O16" s="51" t="s">
        <v>35</v>
      </c>
      <c r="P16" s="53"/>
    </row>
    <row r="17" spans="1:16" s="13" customFormat="1" ht="20.25" customHeight="1" x14ac:dyDescent="0.4">
      <c r="A17" s="40"/>
      <c r="B17" s="41" t="s">
        <v>36</v>
      </c>
      <c r="C17" s="42"/>
      <c r="D17" s="42"/>
      <c r="E17" s="43">
        <v>5</v>
      </c>
      <c r="F17" s="44">
        <v>3</v>
      </c>
      <c r="G17" s="43">
        <v>5</v>
      </c>
      <c r="H17" s="45">
        <v>40</v>
      </c>
      <c r="I17" s="44"/>
      <c r="J17" s="54">
        <f>71626/E17</f>
        <v>14325.2</v>
      </c>
      <c r="K17" s="54">
        <f>71626/F17</f>
        <v>23875.333333333332</v>
      </c>
      <c r="L17" s="54">
        <f>71626/G17</f>
        <v>14325.2</v>
      </c>
      <c r="M17" s="54">
        <f>71626/H17</f>
        <v>1790.65</v>
      </c>
      <c r="N17" s="48"/>
      <c r="O17" s="51" t="s">
        <v>37</v>
      </c>
      <c r="P17" s="53"/>
    </row>
    <row r="18" spans="1:16" s="13" customFormat="1" ht="20.25" customHeight="1" x14ac:dyDescent="0.4">
      <c r="A18" s="40"/>
      <c r="B18" s="41" t="s">
        <v>38</v>
      </c>
      <c r="C18" s="42"/>
      <c r="D18" s="42"/>
      <c r="E18" s="43">
        <v>2</v>
      </c>
      <c r="F18" s="44">
        <v>1</v>
      </c>
      <c r="G18" s="43">
        <v>1</v>
      </c>
      <c r="H18" s="45">
        <v>8</v>
      </c>
      <c r="I18" s="44"/>
      <c r="J18" s="47">
        <f>17177/E18</f>
        <v>8588.5</v>
      </c>
      <c r="K18" s="47">
        <f>17177/F18</f>
        <v>17177</v>
      </c>
      <c r="L18" s="47">
        <f>17177/G18</f>
        <v>17177</v>
      </c>
      <c r="M18" s="47">
        <f>17177/H18</f>
        <v>2147.125</v>
      </c>
      <c r="N18" s="48"/>
      <c r="O18" s="51" t="s">
        <v>39</v>
      </c>
      <c r="P18" s="53"/>
    </row>
    <row r="19" spans="1:16" s="13" customFormat="1" ht="20.25" customHeight="1" x14ac:dyDescent="0.4">
      <c r="A19" s="40"/>
      <c r="B19" s="41" t="s">
        <v>40</v>
      </c>
      <c r="C19" s="42"/>
      <c r="D19" s="42"/>
      <c r="E19" s="43">
        <v>4</v>
      </c>
      <c r="F19" s="44">
        <v>2</v>
      </c>
      <c r="G19" s="43">
        <v>4</v>
      </c>
      <c r="H19" s="45">
        <v>26</v>
      </c>
      <c r="I19" s="44"/>
      <c r="J19" s="47">
        <f>37722/E19</f>
        <v>9430.5</v>
      </c>
      <c r="K19" s="47">
        <f>37722/F19</f>
        <v>18861</v>
      </c>
      <c r="L19" s="47">
        <f>37722/G19</f>
        <v>9430.5</v>
      </c>
      <c r="M19" s="47">
        <f>37722/H19</f>
        <v>1450.8461538461538</v>
      </c>
      <c r="N19" s="48"/>
      <c r="O19" s="51" t="s">
        <v>41</v>
      </c>
      <c r="P19" s="53"/>
    </row>
    <row r="20" spans="1:16" s="13" customFormat="1" ht="20.25" customHeight="1" x14ac:dyDescent="0.4">
      <c r="A20" s="40"/>
      <c r="B20" s="41" t="s">
        <v>42</v>
      </c>
      <c r="C20" s="42"/>
      <c r="D20" s="42"/>
      <c r="E20" s="43">
        <v>4</v>
      </c>
      <c r="F20" s="44">
        <v>3</v>
      </c>
      <c r="G20" s="43">
        <v>2</v>
      </c>
      <c r="H20" s="45">
        <v>31</v>
      </c>
      <c r="I20" s="44"/>
      <c r="J20" s="47">
        <f>34762/E20</f>
        <v>8690.5</v>
      </c>
      <c r="K20" s="47">
        <f>34762/F20</f>
        <v>11587.333333333334</v>
      </c>
      <c r="L20" s="47">
        <f>34762/G20</f>
        <v>17381</v>
      </c>
      <c r="M20" s="47">
        <f>34762/H20</f>
        <v>1121.3548387096773</v>
      </c>
      <c r="N20" s="48"/>
      <c r="O20" s="51" t="s">
        <v>43</v>
      </c>
      <c r="P20" s="53"/>
    </row>
    <row r="21" spans="1:16" s="13" customFormat="1" ht="3" customHeight="1" x14ac:dyDescent="0.4">
      <c r="A21" s="55"/>
      <c r="B21" s="56"/>
      <c r="C21" s="56"/>
      <c r="D21" s="57"/>
      <c r="E21" s="58"/>
      <c r="F21" s="58"/>
      <c r="G21" s="58"/>
      <c r="H21" s="57"/>
      <c r="I21" s="58"/>
      <c r="J21" s="58"/>
      <c r="K21" s="58"/>
      <c r="L21" s="58"/>
      <c r="M21" s="58"/>
      <c r="N21" s="58"/>
      <c r="O21" s="56"/>
    </row>
    <row r="22" spans="1:16" s="13" customFormat="1" ht="3" customHeight="1" x14ac:dyDescent="0.4">
      <c r="A22" s="24"/>
      <c r="B22" s="42"/>
      <c r="C22" s="42"/>
      <c r="D22" s="42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42"/>
    </row>
    <row r="23" spans="1:16" s="13" customFormat="1" ht="18" x14ac:dyDescent="0.4">
      <c r="A23" s="60"/>
      <c r="B23" s="60" t="s">
        <v>44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P23" s="60"/>
    </row>
    <row r="24" spans="1:16" s="13" customFormat="1" ht="18" x14ac:dyDescent="0.4">
      <c r="A24" s="60"/>
      <c r="B24" s="60" t="s">
        <v>45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s="13" customFormat="1" ht="18" x14ac:dyDescent="0.4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spans="1:16" s="13" customFormat="1" ht="18" x14ac:dyDescent="0.4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6" s="13" customFormat="1" ht="18" x14ac:dyDescent="0.4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T-4.8น64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2014-04-08T15:36:23Z</dcterms:created>
  <dcterms:modified xsi:type="dcterms:W3CDTF">2014-04-08T15:36:33Z</dcterms:modified>
</cp:coreProperties>
</file>