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8" sheetId="1" r:id="rId1"/>
  </sheets>
  <definedNames>
    <definedName name="_xlnm.Print_Area" localSheetId="0">'T-8'!$A$1:$N$34</definedName>
  </definedNames>
  <calcPr calcId="144525"/>
</workbook>
</file>

<file path=xl/calcChain.xml><?xml version="1.0" encoding="utf-8"?>
<calcChain xmlns="http://schemas.openxmlformats.org/spreadsheetml/2006/main">
  <c r="J28" i="1" l="1"/>
  <c r="I28" i="1"/>
  <c r="E28" i="1"/>
  <c r="H28" i="1" s="1"/>
  <c r="J25" i="1"/>
  <c r="I25" i="1"/>
  <c r="E25" i="1"/>
  <c r="H25" i="1" s="1"/>
  <c r="J24" i="1"/>
  <c r="I24" i="1"/>
  <c r="E24" i="1"/>
  <c r="H24" i="1" s="1"/>
  <c r="J23" i="1"/>
  <c r="I23" i="1"/>
  <c r="E23" i="1"/>
  <c r="H23" i="1" s="1"/>
  <c r="J20" i="1"/>
  <c r="I20" i="1"/>
  <c r="E20" i="1"/>
  <c r="H20" i="1" s="1"/>
  <c r="J18" i="1"/>
  <c r="I18" i="1"/>
  <c r="E18" i="1"/>
  <c r="H18" i="1" s="1"/>
  <c r="J17" i="1"/>
  <c r="I17" i="1"/>
  <c r="E17" i="1"/>
  <c r="H17" i="1" s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</calcChain>
</file>

<file path=xl/sharedStrings.xml><?xml version="1.0" encoding="utf-8"?>
<sst xmlns="http://schemas.openxmlformats.org/spreadsheetml/2006/main" count="70" uniqueCount="37">
  <si>
    <t>ปี</t>
  </si>
  <si>
    <t xml:space="preserve">จำนวนผู้ว่างงาน  </t>
  </si>
  <si>
    <t xml:space="preserve">อัตราการว่างงาน  </t>
  </si>
  <si>
    <t>Year</t>
  </si>
  <si>
    <t>Number of unemployed</t>
  </si>
  <si>
    <t>Unemployment rate</t>
  </si>
  <si>
    <t>รวม</t>
  </si>
  <si>
    <t>ชาย</t>
  </si>
  <si>
    <t>หญิง</t>
  </si>
  <si>
    <t>Total</t>
  </si>
  <si>
    <t>Male</t>
  </si>
  <si>
    <t>Female</t>
  </si>
  <si>
    <t xml:space="preserve">  2009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</si>
  <si>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</si>
  <si>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</si>
  <si>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</si>
  <si>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</si>
  <si>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</si>
  <si>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</si>
  <si>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</si>
  <si>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</si>
  <si>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2010</t>
  </si>
  <si>
    <t xml:space="preserve">           ไตรมาสที่ 1</t>
  </si>
  <si>
    <t>-</t>
  </si>
  <si>
    <t xml:space="preserve">           ไตรมาสที่ 4</t>
  </si>
  <si>
    <t xml:space="preserve">  2011</t>
  </si>
  <si>
    <t xml:space="preserve">  2012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</si>
  <si>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</si>
  <si>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</si>
  <si>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  Note:   </t>
  </si>
  <si>
    <t xml:space="preserve">  Unemployment rate = (Unemployment /total labour force) x 100.</t>
  </si>
  <si>
    <t>ที่มา  :</t>
  </si>
  <si>
    <t xml:space="preserve">  การสำรวจภาวะการทำงานของประชากร, จังหวัดกระบี่</t>
  </si>
  <si>
    <t>Source  :</t>
  </si>
  <si>
    <t xml:space="preserve">  Labour Force Survey, Krabi  Province</t>
  </si>
  <si>
    <t>ตาราง      8   จำนวนผู้ว่างงาน และอัตราการว่างงาน จำแนกตามเพศ เป็นรายไตรมาส พ.ศ.  2552 - 2555</t>
  </si>
  <si>
    <t>TABLE    8   NUMBER OF UNEMPLOYED AND UNEMPLOYMENT RATE BY SEX AND QUARTERLY : 2009 - 2012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</si>
</sst>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7" xfId="0" applyFont="1" applyBorder="1"/>
    <xf numFmtId="0" fontId="6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87" fontId="4" fillId="0" borderId="11" xfId="1" applyNumberFormat="1" applyFont="1" applyBorder="1"/>
    <xf numFmtId="43" fontId="4" fillId="0" borderId="11" xfId="0" applyNumberFormat="1" applyFont="1" applyBorder="1"/>
    <xf numFmtId="43" fontId="4" fillId="0" borderId="7" xfId="0" applyNumberFormat="1" applyFont="1" applyBorder="1"/>
    <xf numFmtId="0" fontId="7" fillId="0" borderId="0" xfId="0" applyFont="1" applyBorder="1"/>
    <xf numFmtId="0" fontId="4" fillId="0" borderId="11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5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648825" y="13096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801225" y="13249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M37"/>
  <sheetViews>
    <sheetView showGridLines="0" tabSelected="1" topLeftCell="A13" zoomScaleNormal="100" workbookViewId="0">
      <selection activeCell="F32" sqref="F32"/>
    </sheetView>
  </sheetViews>
  <sheetFormatPr defaultRowHeight="18.600000000000001" customHeight="1" x14ac:dyDescent="0.3"/>
  <cols>
    <col min="1" max="1" width="1.7109375" style="6" customWidth="1"/>
    <col min="2" max="2" width="7.140625" style="6" customWidth="1"/>
    <col min="3" max="3" width="17.42578125" style="6" customWidth="1"/>
    <col min="4" max="4" width="0.85546875" style="6" customWidth="1"/>
    <col min="5" max="10" width="15.140625" style="6" customWidth="1"/>
    <col min="11" max="11" width="2" style="6" customWidth="1"/>
    <col min="12" max="12" width="24.7109375" style="4" customWidth="1"/>
    <col min="13" max="13" width="2.28515625" style="6" customWidth="1"/>
    <col min="14" max="14" width="4.140625" style="6" customWidth="1"/>
    <col min="15" max="16384" width="9.140625" style="6"/>
  </cols>
  <sheetData>
    <row r="1" spans="1:13" s="1" customFormat="1" ht="18.75" x14ac:dyDescent="0.3">
      <c r="B1" s="1" t="s">
        <v>35</v>
      </c>
      <c r="C1" s="2"/>
      <c r="L1" s="3"/>
      <c r="M1" s="3"/>
    </row>
    <row r="2" spans="1:13" s="1" customFormat="1" ht="18.75" x14ac:dyDescent="0.3">
      <c r="B2" s="1" t="s">
        <v>36</v>
      </c>
      <c r="C2" s="2"/>
      <c r="L2" s="3"/>
      <c r="M2" s="3"/>
    </row>
    <row r="3" spans="1:13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M3" s="4"/>
    </row>
    <row r="4" spans="1:13" s="12" customFormat="1" ht="19.5" customHeight="1" x14ac:dyDescent="0.3">
      <c r="A4" s="7" t="s">
        <v>0</v>
      </c>
      <c r="B4" s="7"/>
      <c r="C4" s="7"/>
      <c r="D4" s="7"/>
      <c r="E4" s="8" t="s">
        <v>1</v>
      </c>
      <c r="F4" s="9"/>
      <c r="G4" s="10"/>
      <c r="H4" s="8" t="s">
        <v>2</v>
      </c>
      <c r="I4" s="9"/>
      <c r="J4" s="9"/>
      <c r="K4" s="8" t="s">
        <v>3</v>
      </c>
      <c r="L4" s="9"/>
      <c r="M4" s="11"/>
    </row>
    <row r="5" spans="1:13" s="12" customFormat="1" ht="18" customHeight="1" x14ac:dyDescent="0.3">
      <c r="A5" s="13"/>
      <c r="B5" s="13"/>
      <c r="C5" s="13"/>
      <c r="D5" s="13"/>
      <c r="E5" s="14" t="s">
        <v>4</v>
      </c>
      <c r="F5" s="15"/>
      <c r="G5" s="16"/>
      <c r="H5" s="14" t="s">
        <v>5</v>
      </c>
      <c r="I5" s="15"/>
      <c r="J5" s="15"/>
      <c r="K5" s="17"/>
      <c r="L5" s="18"/>
    </row>
    <row r="6" spans="1:13" s="12" customFormat="1" ht="18" customHeight="1" x14ac:dyDescent="0.3">
      <c r="A6" s="13"/>
      <c r="B6" s="13"/>
      <c r="C6" s="13"/>
      <c r="D6" s="13"/>
      <c r="E6" s="19" t="s">
        <v>6</v>
      </c>
      <c r="F6" s="20" t="s">
        <v>7</v>
      </c>
      <c r="G6" s="21" t="s">
        <v>8</v>
      </c>
      <c r="H6" s="22" t="s">
        <v>6</v>
      </c>
      <c r="I6" s="20" t="s">
        <v>7</v>
      </c>
      <c r="J6" s="22" t="s">
        <v>8</v>
      </c>
      <c r="K6" s="17"/>
      <c r="L6" s="18"/>
    </row>
    <row r="7" spans="1:13" s="12" customFormat="1" ht="18" customHeight="1" x14ac:dyDescent="0.3">
      <c r="A7" s="23"/>
      <c r="B7" s="23"/>
      <c r="C7" s="23"/>
      <c r="D7" s="23"/>
      <c r="E7" s="24" t="s">
        <v>9</v>
      </c>
      <c r="F7" s="25" t="s">
        <v>10</v>
      </c>
      <c r="G7" s="26" t="s">
        <v>11</v>
      </c>
      <c r="H7" s="27" t="s">
        <v>9</v>
      </c>
      <c r="I7" s="25" t="s">
        <v>10</v>
      </c>
      <c r="J7" s="27" t="s">
        <v>11</v>
      </c>
      <c r="K7" s="14"/>
      <c r="L7" s="15"/>
      <c r="M7" s="11"/>
    </row>
    <row r="8" spans="1:13" s="31" customFormat="1" ht="6" customHeight="1" x14ac:dyDescent="0.3">
      <c r="A8" s="28"/>
      <c r="B8" s="28"/>
      <c r="C8" s="28"/>
      <c r="D8" s="28"/>
      <c r="E8" s="29"/>
      <c r="F8" s="29"/>
      <c r="G8" s="29"/>
      <c r="H8" s="29"/>
      <c r="I8" s="29"/>
      <c r="J8" s="19"/>
      <c r="K8" s="19"/>
      <c r="L8" s="30"/>
      <c r="M8" s="30"/>
    </row>
    <row r="9" spans="1:13" s="31" customFormat="1" ht="4.5" customHeight="1" x14ac:dyDescent="0.3">
      <c r="A9" s="32"/>
      <c r="B9" s="32"/>
      <c r="C9" s="32"/>
      <c r="D9" s="33"/>
      <c r="E9" s="34"/>
      <c r="F9" s="34"/>
      <c r="G9" s="34"/>
      <c r="H9" s="34"/>
      <c r="I9" s="34"/>
      <c r="J9" s="35"/>
      <c r="K9" s="35"/>
      <c r="L9" s="30"/>
    </row>
    <row r="10" spans="1:13" s="42" customFormat="1" ht="19.5" customHeight="1" x14ac:dyDescent="0.3">
      <c r="A10" s="36">
        <v>2552</v>
      </c>
      <c r="B10" s="37"/>
      <c r="C10" s="37"/>
      <c r="D10" s="37"/>
      <c r="E10" s="38"/>
      <c r="F10" s="38"/>
      <c r="G10" s="38"/>
      <c r="H10" s="38"/>
      <c r="I10" s="38"/>
      <c r="J10" s="39"/>
      <c r="K10" s="40" t="s">
        <v>12</v>
      </c>
      <c r="L10" s="41"/>
    </row>
    <row r="11" spans="1:13" s="31" customFormat="1" ht="18" customHeight="1" x14ac:dyDescent="0.3">
      <c r="A11" s="43" t="s">
        <v>13</v>
      </c>
      <c r="B11" s="44"/>
      <c r="C11" s="44"/>
      <c r="D11" s="44"/>
      <c r="E11" s="45">
        <f>SUM(F11:G11)</f>
        <v>3563</v>
      </c>
      <c r="F11" s="45">
        <v>1935</v>
      </c>
      <c r="G11" s="45">
        <v>1628</v>
      </c>
      <c r="H11" s="46">
        <f>SUM(E11/210590)*100</f>
        <v>1.691913196258132</v>
      </c>
      <c r="I11" s="46">
        <f>SUM(F11/210590)*100</f>
        <v>0.9188470487677477</v>
      </c>
      <c r="J11" s="47">
        <f>SUM(G11/210590)*100</f>
        <v>0.77306614749038416</v>
      </c>
      <c r="K11" s="35"/>
      <c r="L11" s="30" t="s">
        <v>14</v>
      </c>
    </row>
    <row r="12" spans="1:13" s="31" customFormat="1" ht="18" customHeight="1" x14ac:dyDescent="0.3">
      <c r="A12" s="43" t="s">
        <v>15</v>
      </c>
      <c r="B12" s="44"/>
      <c r="C12" s="44"/>
      <c r="D12" s="44"/>
      <c r="E12" s="45">
        <f>SUM(F12:G12)</f>
        <v>6284</v>
      </c>
      <c r="F12" s="45">
        <v>1650</v>
      </c>
      <c r="G12" s="45">
        <v>4634</v>
      </c>
      <c r="H12" s="46">
        <f>SUM(E12/215847)*100</f>
        <v>2.9113214452830016</v>
      </c>
      <c r="I12" s="46">
        <f>SUM(F12/215847)*100</f>
        <v>0.76443036039416812</v>
      </c>
      <c r="J12" s="46">
        <f>SUM(G12/215847)*100</f>
        <v>2.1468910848888334</v>
      </c>
      <c r="K12" s="35"/>
      <c r="L12" s="30" t="s">
        <v>16</v>
      </c>
    </row>
    <row r="13" spans="1:13" s="31" customFormat="1" ht="18" customHeight="1" x14ac:dyDescent="0.3">
      <c r="A13" s="43" t="s">
        <v>17</v>
      </c>
      <c r="B13" s="44"/>
      <c r="C13" s="44"/>
      <c r="D13" s="44"/>
      <c r="E13" s="45">
        <f>SUM(F13:G13)</f>
        <v>2666</v>
      </c>
      <c r="F13" s="45">
        <v>957</v>
      </c>
      <c r="G13" s="45">
        <v>1709</v>
      </c>
      <c r="H13" s="46">
        <f>SUM(E13/212410)*100</f>
        <v>1.25511981545125</v>
      </c>
      <c r="I13" s="46">
        <f>SUM(F13/212410)*100</f>
        <v>0.45054375970999488</v>
      </c>
      <c r="J13" s="46">
        <f>SUM(G13/212410)*100</f>
        <v>0.80457605574125513</v>
      </c>
      <c r="K13" s="35"/>
      <c r="L13" s="30" t="s">
        <v>18</v>
      </c>
    </row>
    <row r="14" spans="1:13" s="31" customFormat="1" ht="18" customHeight="1" x14ac:dyDescent="0.3">
      <c r="A14" s="43" t="s">
        <v>19</v>
      </c>
      <c r="B14" s="44"/>
      <c r="C14" s="44"/>
      <c r="D14" s="44"/>
      <c r="E14" s="45">
        <f>SUM(F14:G14)</f>
        <v>1729</v>
      </c>
      <c r="F14" s="45">
        <v>613</v>
      </c>
      <c r="G14" s="45">
        <v>1116</v>
      </c>
      <c r="H14" s="46">
        <f>SUM(E14/220439)*100</f>
        <v>0.78434396817260099</v>
      </c>
      <c r="I14" s="46">
        <f>SUM(F14/220439)*100</f>
        <v>0.27808146471359424</v>
      </c>
      <c r="J14" s="46">
        <f>SUM(G14/220439)*100</f>
        <v>0.50626250345900681</v>
      </c>
      <c r="K14" s="35"/>
      <c r="L14" s="30" t="s">
        <v>20</v>
      </c>
      <c r="M14" s="30"/>
    </row>
    <row r="15" spans="1:13" s="31" customFormat="1" ht="4.5" customHeight="1" x14ac:dyDescent="0.3">
      <c r="A15" s="32"/>
      <c r="B15" s="32"/>
      <c r="C15" s="32"/>
      <c r="D15" s="33"/>
      <c r="E15" s="34"/>
      <c r="F15" s="34"/>
      <c r="G15" s="34"/>
      <c r="H15" s="34"/>
      <c r="I15" s="34"/>
      <c r="J15" s="35"/>
      <c r="K15" s="35"/>
      <c r="L15" s="30"/>
      <c r="M15" s="30"/>
    </row>
    <row r="16" spans="1:13" s="42" customFormat="1" ht="20.25" customHeight="1" x14ac:dyDescent="0.3">
      <c r="A16" s="36">
        <v>2553</v>
      </c>
      <c r="B16" s="37"/>
      <c r="C16" s="37"/>
      <c r="D16" s="37"/>
      <c r="E16" s="38"/>
      <c r="F16" s="38"/>
      <c r="G16" s="38"/>
      <c r="H16" s="38"/>
      <c r="I16" s="38"/>
      <c r="J16" s="39"/>
      <c r="K16" s="40" t="s">
        <v>21</v>
      </c>
      <c r="L16" s="41"/>
      <c r="M16" s="48"/>
    </row>
    <row r="17" spans="1:13" s="31" customFormat="1" ht="18" customHeight="1" x14ac:dyDescent="0.3">
      <c r="A17" s="43" t="s">
        <v>22</v>
      </c>
      <c r="B17" s="44"/>
      <c r="C17" s="44"/>
      <c r="D17" s="44"/>
      <c r="E17" s="45">
        <f>SUM(F17:G17)</f>
        <v>3431</v>
      </c>
      <c r="F17" s="45">
        <v>2719</v>
      </c>
      <c r="G17" s="45">
        <v>712</v>
      </c>
      <c r="H17" s="46">
        <f>SUM(E17/223916)*100</f>
        <v>1.5322710302077565</v>
      </c>
      <c r="I17" s="46">
        <f>SUM(F17/223916)*100</f>
        <v>1.2142946462066131</v>
      </c>
      <c r="J17" s="46">
        <f>SUM(G17/223916)*100</f>
        <v>0.31797638400114325</v>
      </c>
      <c r="K17" s="35"/>
      <c r="L17" s="30" t="s">
        <v>14</v>
      </c>
      <c r="M17" s="30"/>
    </row>
    <row r="18" spans="1:13" s="31" customFormat="1" ht="18" customHeight="1" x14ac:dyDescent="0.3">
      <c r="A18" s="43" t="s">
        <v>15</v>
      </c>
      <c r="B18" s="44"/>
      <c r="C18" s="44"/>
      <c r="D18" s="44"/>
      <c r="E18" s="45">
        <f>SUM(F18:G18)</f>
        <v>1672</v>
      </c>
      <c r="F18" s="45">
        <v>755</v>
      </c>
      <c r="G18" s="45">
        <v>917</v>
      </c>
      <c r="H18" s="46">
        <f>SUM(E18/218823)*100</f>
        <v>0.76408787010506207</v>
      </c>
      <c r="I18" s="46">
        <f>SUM(F18/218823)*100</f>
        <v>0.34502771646490543</v>
      </c>
      <c r="J18" s="46">
        <f>SUM(G18/218823)*100</f>
        <v>0.4190601536401567</v>
      </c>
      <c r="K18" s="35"/>
      <c r="L18" s="30" t="s">
        <v>16</v>
      </c>
      <c r="M18" s="30"/>
    </row>
    <row r="19" spans="1:13" s="31" customFormat="1" ht="18" customHeight="1" x14ac:dyDescent="0.3">
      <c r="A19" s="43" t="s">
        <v>17</v>
      </c>
      <c r="B19" s="44"/>
      <c r="C19" s="44"/>
      <c r="D19" s="44"/>
      <c r="E19" s="49" t="s">
        <v>23</v>
      </c>
      <c r="F19" s="49" t="s">
        <v>23</v>
      </c>
      <c r="G19" s="49" t="s">
        <v>23</v>
      </c>
      <c r="H19" s="49" t="s">
        <v>23</v>
      </c>
      <c r="I19" s="49" t="s">
        <v>23</v>
      </c>
      <c r="J19" s="50" t="s">
        <v>23</v>
      </c>
      <c r="K19" s="35"/>
      <c r="L19" s="30" t="s">
        <v>18</v>
      </c>
      <c r="M19" s="30"/>
    </row>
    <row r="20" spans="1:13" s="31" customFormat="1" ht="18" customHeight="1" x14ac:dyDescent="0.3">
      <c r="A20" s="43" t="s">
        <v>24</v>
      </c>
      <c r="B20" s="44"/>
      <c r="C20" s="44"/>
      <c r="D20" s="44"/>
      <c r="E20" s="45">
        <f>SUM(F20:G20)</f>
        <v>2125</v>
      </c>
      <c r="F20" s="45">
        <v>1040</v>
      </c>
      <c r="G20" s="45">
        <v>1085</v>
      </c>
      <c r="H20" s="46">
        <f>SUM(E20/219652)*100</f>
        <v>0.96743940414838014</v>
      </c>
      <c r="I20" s="46">
        <f>SUM(F20/219652)*100</f>
        <v>0.47347622603026607</v>
      </c>
      <c r="J20" s="46">
        <f>SUM(G20/219652)*100</f>
        <v>0.49396317811811413</v>
      </c>
      <c r="K20" s="35"/>
      <c r="L20" s="30" t="s">
        <v>20</v>
      </c>
      <c r="M20" s="30"/>
    </row>
    <row r="21" spans="1:13" s="31" customFormat="1" ht="4.5" customHeight="1" x14ac:dyDescent="0.3">
      <c r="A21" s="51"/>
      <c r="B21" s="51"/>
      <c r="C21" s="51"/>
      <c r="D21" s="52"/>
      <c r="E21" s="34"/>
      <c r="F21" s="34"/>
      <c r="G21" s="34"/>
      <c r="H21" s="34"/>
      <c r="I21" s="34"/>
      <c r="J21" s="35"/>
      <c r="K21" s="35"/>
      <c r="L21" s="30"/>
      <c r="M21" s="30"/>
    </row>
    <row r="22" spans="1:13" s="42" customFormat="1" ht="18.75" customHeight="1" x14ac:dyDescent="0.3">
      <c r="A22" s="36">
        <v>2554</v>
      </c>
      <c r="B22" s="37"/>
      <c r="C22" s="37"/>
      <c r="D22" s="37"/>
      <c r="E22" s="38"/>
      <c r="F22" s="38"/>
      <c r="G22" s="38"/>
      <c r="H22" s="38"/>
      <c r="I22" s="38"/>
      <c r="J22" s="39"/>
      <c r="K22" s="40" t="s">
        <v>25</v>
      </c>
      <c r="L22" s="41"/>
      <c r="M22" s="48"/>
    </row>
    <row r="23" spans="1:13" s="31" customFormat="1" ht="18" customHeight="1" x14ac:dyDescent="0.3">
      <c r="A23" s="43" t="s">
        <v>13</v>
      </c>
      <c r="B23" s="44"/>
      <c r="C23" s="44"/>
      <c r="D23" s="44"/>
      <c r="E23" s="45">
        <f>SUM(F23:G23)</f>
        <v>3064</v>
      </c>
      <c r="F23" s="45">
        <v>1126</v>
      </c>
      <c r="G23" s="45">
        <v>1938</v>
      </c>
      <c r="H23" s="46">
        <f>SUM(E23/224286)*100</f>
        <v>1.3661129094103064</v>
      </c>
      <c r="I23" s="46">
        <f>SUM(F23/224286)*100</f>
        <v>0.50203757702219487</v>
      </c>
      <c r="J23" s="46">
        <f>SUM(G23/224286)*100</f>
        <v>0.86407533238811152</v>
      </c>
      <c r="K23" s="35"/>
      <c r="L23" s="30" t="s">
        <v>14</v>
      </c>
    </row>
    <row r="24" spans="1:13" s="31" customFormat="1" ht="18" customHeight="1" x14ac:dyDescent="0.3">
      <c r="A24" s="43" t="s">
        <v>15</v>
      </c>
      <c r="B24" s="44"/>
      <c r="C24" s="44"/>
      <c r="D24" s="44"/>
      <c r="E24" s="45">
        <f>SUM(F24:G24)</f>
        <v>121</v>
      </c>
      <c r="F24" s="45">
        <v>49</v>
      </c>
      <c r="G24" s="45">
        <v>72</v>
      </c>
      <c r="H24" s="46">
        <f>SUM(E24/225167)*100</f>
        <v>5.3737892319922542E-2</v>
      </c>
      <c r="I24" s="46">
        <f>SUM(F24/225167)*100</f>
        <v>2.1761625815505826E-2</v>
      </c>
      <c r="J24" s="46">
        <f>SUM(G24/225167)*100</f>
        <v>3.197626650441672E-2</v>
      </c>
      <c r="K24" s="35"/>
      <c r="L24" s="30" t="s">
        <v>16</v>
      </c>
    </row>
    <row r="25" spans="1:13" s="31" customFormat="1" ht="18" customHeight="1" x14ac:dyDescent="0.3">
      <c r="A25" s="43" t="s">
        <v>17</v>
      </c>
      <c r="B25" s="44"/>
      <c r="C25" s="44"/>
      <c r="D25" s="44"/>
      <c r="E25" s="45">
        <f>SUM(F25:G25)</f>
        <v>1033</v>
      </c>
      <c r="F25" s="45">
        <v>600</v>
      </c>
      <c r="G25" s="45">
        <v>433</v>
      </c>
      <c r="H25" s="46">
        <f>SUM(E25/233054)*100</f>
        <v>0.44324491319608333</v>
      </c>
      <c r="I25" s="46">
        <f>SUM(F25/233054)*100</f>
        <v>0.25745106284380448</v>
      </c>
      <c r="J25" s="46">
        <f>SUM(G25/233054)*100</f>
        <v>0.18579385035227888</v>
      </c>
      <c r="K25" s="35"/>
      <c r="L25" s="30" t="s">
        <v>18</v>
      </c>
    </row>
    <row r="26" spans="1:13" s="31" customFormat="1" ht="18" customHeight="1" x14ac:dyDescent="0.3">
      <c r="A26" s="43" t="s">
        <v>19</v>
      </c>
      <c r="B26" s="44"/>
      <c r="C26" s="44"/>
      <c r="D26" s="44"/>
      <c r="E26" s="49" t="s">
        <v>23</v>
      </c>
      <c r="F26" s="49" t="s">
        <v>23</v>
      </c>
      <c r="G26" s="49" t="s">
        <v>23</v>
      </c>
      <c r="H26" s="49" t="s">
        <v>23</v>
      </c>
      <c r="I26" s="49" t="s">
        <v>23</v>
      </c>
      <c r="J26" s="50" t="s">
        <v>23</v>
      </c>
      <c r="K26" s="35"/>
      <c r="L26" s="30" t="s">
        <v>20</v>
      </c>
    </row>
    <row r="27" spans="1:13" s="48" customFormat="1" ht="19.5" customHeight="1" x14ac:dyDescent="0.3">
      <c r="A27" s="41">
        <v>2555</v>
      </c>
      <c r="B27" s="41"/>
      <c r="C27" s="41"/>
      <c r="D27" s="36"/>
      <c r="E27" s="53"/>
      <c r="F27" s="53"/>
      <c r="G27" s="53"/>
      <c r="H27" s="53"/>
      <c r="I27" s="53"/>
      <c r="J27" s="54"/>
      <c r="K27" s="55" t="s">
        <v>26</v>
      </c>
      <c r="L27" s="56"/>
    </row>
    <row r="28" spans="1:13" s="31" customFormat="1" ht="18.75" customHeight="1" x14ac:dyDescent="0.3">
      <c r="A28" s="43" t="s">
        <v>13</v>
      </c>
      <c r="B28" s="44"/>
      <c r="C28" s="44"/>
      <c r="D28" s="44"/>
      <c r="E28" s="45">
        <f>SUM(F28:G28)</f>
        <v>255</v>
      </c>
      <c r="F28" s="45">
        <v>178</v>
      </c>
      <c r="G28" s="45">
        <v>77</v>
      </c>
      <c r="H28" s="46">
        <f>SUM(E28/244277)*100</f>
        <v>0.10438968875497899</v>
      </c>
      <c r="I28" s="46">
        <f>SUM(F28/244277)*100</f>
        <v>7.2868096464259832E-2</v>
      </c>
      <c r="J28" s="46">
        <f>SUM(G28/244277)*100</f>
        <v>3.1521592290719144E-2</v>
      </c>
      <c r="K28" s="35"/>
      <c r="L28" s="30" t="s">
        <v>14</v>
      </c>
      <c r="M28" s="30"/>
    </row>
    <row r="29" spans="1:13" s="31" customFormat="1" ht="3" customHeight="1" x14ac:dyDescent="0.3">
      <c r="A29" s="57"/>
      <c r="B29" s="57"/>
      <c r="C29" s="57"/>
      <c r="D29" s="57"/>
      <c r="E29" s="58"/>
      <c r="F29" s="58"/>
      <c r="G29" s="58"/>
      <c r="H29" s="58"/>
      <c r="I29" s="58"/>
      <c r="J29" s="59"/>
      <c r="K29" s="59"/>
      <c r="L29" s="60"/>
      <c r="M29" s="30"/>
    </row>
    <row r="30" spans="1:13" s="31" customFormat="1" ht="3" customHeight="1" x14ac:dyDescent="0.3">
      <c r="A30" s="51"/>
      <c r="B30" s="51"/>
      <c r="C30" s="51"/>
      <c r="D30" s="51"/>
      <c r="E30" s="11"/>
      <c r="F30" s="11"/>
      <c r="G30" s="11"/>
      <c r="H30" s="11"/>
      <c r="I30" s="11"/>
      <c r="J30" s="11"/>
      <c r="K30" s="11"/>
      <c r="L30" s="30"/>
      <c r="M30" s="30"/>
    </row>
    <row r="31" spans="1:13" s="61" customFormat="1" ht="17.25" customHeight="1" x14ac:dyDescent="0.5">
      <c r="B31" s="61" t="s">
        <v>27</v>
      </c>
      <c r="C31" s="61" t="s">
        <v>28</v>
      </c>
      <c r="L31" s="62"/>
      <c r="M31" s="62"/>
    </row>
    <row r="32" spans="1:13" s="63" customFormat="1" ht="17.25" customHeight="1" x14ac:dyDescent="0.5">
      <c r="B32" s="61" t="s">
        <v>29</v>
      </c>
      <c r="C32" s="61" t="s">
        <v>30</v>
      </c>
      <c r="L32" s="64"/>
      <c r="M32" s="64"/>
    </row>
    <row r="33" spans="2:12" s="67" customFormat="1" ht="17.25" customHeight="1" x14ac:dyDescent="0.5">
      <c r="B33" s="65" t="s">
        <v>31</v>
      </c>
      <c r="C33" s="66" t="s">
        <v>32</v>
      </c>
    </row>
    <row r="34" spans="2:12" s="67" customFormat="1" ht="17.25" customHeight="1" x14ac:dyDescent="0.5">
      <c r="B34" s="65" t="s">
        <v>33</v>
      </c>
      <c r="C34" s="66" t="s">
        <v>34</v>
      </c>
    </row>
    <row r="35" spans="2:12" s="31" customFormat="1" ht="18.600000000000001" customHeight="1" x14ac:dyDescent="0.25">
      <c r="L35" s="30"/>
    </row>
    <row r="36" spans="2:12" s="31" customFormat="1" ht="18.600000000000001" customHeight="1" x14ac:dyDescent="0.25">
      <c r="L36" s="30"/>
    </row>
    <row r="37" spans="2:12" s="31" customFormat="1" ht="18.600000000000001" customHeight="1" x14ac:dyDescent="0.25">
      <c r="L37" s="30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2012-12-24T08:16:57Z</dcterms:created>
  <dcterms:modified xsi:type="dcterms:W3CDTF">2012-12-24T08:17:30Z</dcterms:modified>
</cp:coreProperties>
</file>