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45" windowWidth="11715" windowHeight="5625" tabRatio="113"/>
  </bookViews>
  <sheets>
    <sheet name="T-4.6" sheetId="15" r:id="rId1"/>
  </sheets>
  <calcPr calcId="144525"/>
</workbook>
</file>

<file path=xl/calcChain.xml><?xml version="1.0" encoding="utf-8"?>
<calcChain xmlns="http://schemas.openxmlformats.org/spreadsheetml/2006/main">
  <c r="K12" i="15" l="1"/>
  <c r="L12" i="15"/>
  <c r="M12" i="15"/>
  <c r="K13" i="15"/>
  <c r="L13" i="15"/>
  <c r="M13" i="15"/>
  <c r="K14" i="15"/>
  <c r="L14" i="15"/>
  <c r="M14" i="15"/>
  <c r="K15" i="15"/>
  <c r="L15" i="15"/>
  <c r="M15" i="15"/>
  <c r="K16" i="15"/>
  <c r="L16" i="15"/>
  <c r="M16" i="15"/>
  <c r="K17" i="15"/>
  <c r="L17" i="15"/>
  <c r="M17" i="15"/>
  <c r="K18" i="15"/>
  <c r="L18" i="15"/>
  <c r="M18" i="15"/>
  <c r="K11" i="15"/>
  <c r="L11" i="15"/>
  <c r="M11" i="15"/>
  <c r="K10" i="15"/>
  <c r="L10" i="15"/>
  <c r="M10" i="15"/>
  <c r="J18" i="15"/>
  <c r="J17" i="15"/>
  <c r="J16" i="15"/>
  <c r="J15" i="15"/>
  <c r="J14" i="15"/>
  <c r="J13" i="15"/>
  <c r="J12" i="15"/>
  <c r="J11" i="15"/>
  <c r="J10" i="15"/>
  <c r="G9" i="15"/>
  <c r="L9" i="15" s="1"/>
  <c r="F9" i="15"/>
  <c r="K9" i="15" s="1"/>
  <c r="H9" i="15"/>
  <c r="M9" i="15" s="1"/>
  <c r="E9" i="15"/>
  <c r="J9" i="15" s="1"/>
</calcChain>
</file>

<file path=xl/sharedStrings.xml><?xml version="1.0" encoding="utf-8"?>
<sst xmlns="http://schemas.openxmlformats.org/spreadsheetml/2006/main" count="70" uniqueCount="42">
  <si>
    <t>Total</t>
  </si>
  <si>
    <t>แพทย์</t>
  </si>
  <si>
    <t>ทันตแพทย์</t>
  </si>
  <si>
    <t>พยาบาล</t>
  </si>
  <si>
    <t>ผู้ช่วยพยาบาล</t>
  </si>
  <si>
    <t>จำนวนเจ้าหน้าที่ทางการแพทย์</t>
  </si>
  <si>
    <t>Physician</t>
  </si>
  <si>
    <t>Dentist</t>
  </si>
  <si>
    <t>Nurse</t>
  </si>
  <si>
    <t>เภสัชกร</t>
  </si>
  <si>
    <t>Phamacist</t>
  </si>
  <si>
    <t>Practical  nurse</t>
  </si>
  <si>
    <t>Number of medical personnels</t>
  </si>
  <si>
    <t>Number of population per medical personnel</t>
  </si>
  <si>
    <t>Source:  Yasothon Provincial Health Office</t>
  </si>
  <si>
    <t xml:space="preserve"> Sai  Mun</t>
  </si>
  <si>
    <t xml:space="preserve"> Kut  Chum</t>
  </si>
  <si>
    <t xml:space="preserve"> Maha  Chana  Chai</t>
  </si>
  <si>
    <t xml:space="preserve"> Kho Wang</t>
  </si>
  <si>
    <t xml:space="preserve"> Loeng  Nok  Tha</t>
  </si>
  <si>
    <t xml:space="preserve"> Thai  Charoen</t>
  </si>
  <si>
    <t>ทรายมูล</t>
  </si>
  <si>
    <t>อำเภอ</t>
  </si>
  <si>
    <t>District</t>
  </si>
  <si>
    <t>กุดชุม</t>
  </si>
  <si>
    <t>คำเขื่อนแก้ว</t>
  </si>
  <si>
    <t>ป่าติ้ว</t>
  </si>
  <si>
    <t>มหาชนะชัย</t>
  </si>
  <si>
    <t>ค้อวัง</t>
  </si>
  <si>
    <t>เลิงนกทา</t>
  </si>
  <si>
    <t>ไทยเจริญ</t>
  </si>
  <si>
    <t>เมืองยโสธร</t>
  </si>
  <si>
    <t xml:space="preserve">    ที่มา:  สำนักงานสาธารณสุขจังหวัดยโสธร </t>
  </si>
  <si>
    <t xml:space="preserve"> Mueang  Yasothon</t>
  </si>
  <si>
    <t xml:space="preserve"> Pa  Tio</t>
  </si>
  <si>
    <t xml:space="preserve"> Kham Khueang  Kaeo</t>
  </si>
  <si>
    <t>Practical nurse</t>
  </si>
  <si>
    <t>จำนวนประชากรต่อเจ้าหน้าที่ทางการแพทย์ 1 คน</t>
  </si>
  <si>
    <t>รวมยอด</t>
  </si>
  <si>
    <t>-</t>
  </si>
  <si>
    <t>ตาราง  4.6  เจ้าหน้าที่ทางการแพทย์ จำแนกเป็นรายอำเภอ  พ.ศ. 2555</t>
  </si>
  <si>
    <t>TABLE  4.6  MEDICAL PERSONNELS BY DISTRICT: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</si>
</sst>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90" formatCode="#,##0\ \ \ "/>
    <numFmt numFmtId="192" formatCode="#,##0\ \ \ \ "/>
    <numFmt numFmtId="193" formatCode="#,##0______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5" xfId="0" quotePrefix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0" xfId="0" quotePrefix="1" applyFont="1" applyBorder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 vertical="center"/>
    </xf>
    <xf numFmtId="190" fontId="5" fillId="0" borderId="4" xfId="0" applyNumberFormat="1" applyFont="1" applyBorder="1" applyAlignment="1">
      <alignment horizontal="center" vertical="center"/>
    </xf>
    <xf numFmtId="192" fontId="5" fillId="0" borderId="4" xfId="0" applyNumberFormat="1" applyFont="1" applyBorder="1" applyAlignment="1">
      <alignment horizontal="right" vertical="center"/>
    </xf>
    <xf numFmtId="193" fontId="3" fillId="0" borderId="10" xfId="1" applyNumberFormat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left" vertical="center"/>
    </xf>
    <xf numFmtId="190" fontId="3" fillId="0" borderId="10" xfId="0" applyNumberFormat="1" applyFont="1" applyBorder="1" applyAlignment="1">
      <alignment horizontal="center" vertical="center"/>
    </xf>
    <xf numFmtId="190" fontId="3" fillId="0" borderId="4" xfId="0" applyNumberFormat="1" applyFont="1" applyBorder="1" applyAlignment="1">
      <alignment horizontal="center" vertical="center"/>
    </xf>
    <xf numFmtId="190" fontId="3" fillId="0" borderId="11" xfId="0" applyNumberFormat="1" applyFont="1" applyBorder="1" applyAlignment="1">
      <alignment horizontal="center" vertical="center"/>
    </xf>
    <xf numFmtId="192" fontId="3" fillId="0" borderId="4" xfId="0" applyNumberFormat="1" applyFont="1" applyBorder="1" applyAlignment="1">
      <alignment horizontal="right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190" fontId="3" fillId="0" borderId="8" xfId="0" applyNumberFormat="1" applyFont="1" applyBorder="1" applyAlignment="1">
      <alignment horizontal="center" vertical="center"/>
    </xf>
    <xf numFmtId="190" fontId="3" fillId="0" borderId="9" xfId="0" applyNumberFormat="1" applyFont="1" applyBorder="1" applyAlignment="1">
      <alignment horizontal="center" vertical="center"/>
    </xf>
    <xf numFmtId="190" fontId="3" fillId="0" borderId="6" xfId="0" applyNumberFormat="1" applyFont="1" applyBorder="1" applyAlignment="1">
      <alignment horizontal="center" vertical="center"/>
    </xf>
    <xf numFmtId="190" fontId="5" fillId="0" borderId="9" xfId="0" applyNumberFormat="1" applyFont="1" applyBorder="1" applyAlignment="1">
      <alignment horizontal="center" vertical="center"/>
    </xf>
    <xf numFmtId="192" fontId="3" fillId="0" borderId="9" xfId="0" applyNumberFormat="1" applyFont="1" applyBorder="1" applyAlignment="1">
      <alignment horizontal="right" vertical="center"/>
    </xf>
    <xf numFmtId="193" fontId="3" fillId="0" borderId="8" xfId="1" applyNumberFormat="1" applyFont="1" applyBorder="1" applyAlignment="1">
      <alignment horizontal="center" vertical="center"/>
    </xf>
    <xf numFmtId="0" fontId="3" fillId="0" borderId="5" xfId="0" quotePrefix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0</xdr:row>
      <xdr:rowOff>0</xdr:rowOff>
    </xdr:from>
    <xdr:to>
      <xdr:col>16</xdr:col>
      <xdr:colOff>409575</xdr:colOff>
      <xdr:row>20</xdr:row>
      <xdr:rowOff>190500</xdr:rowOff>
    </xdr:to>
    <xdr:grpSp>
      <xdr:nvGrpSpPr>
        <xdr:cNvPr id="6155" name="Group 127"/>
        <xdr:cNvGrpSpPr>
          <a:grpSpLocks/>
        </xdr:cNvGrpSpPr>
      </xdr:nvGrpSpPr>
      <xdr:grpSpPr bwMode="auto">
        <a:xfrm>
          <a:off x="9077325" y="0"/>
          <a:ext cx="390525" cy="6115050"/>
          <a:chOff x="1072" y="34"/>
          <a:chExt cx="62" cy="679"/>
        </a:xfrm>
      </xdr:grpSpPr>
      <xdr:sp macro="" textlink="">
        <xdr:nvSpPr>
          <xdr:cNvPr id="3196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3197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56</a:t>
            </a:r>
          </a:p>
        </xdr:txBody>
      </xdr:sp>
      <xdr:cxnSp macro="">
        <xdr:nvCxnSpPr>
          <xdr:cNvPr id="6158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Q24"/>
  <sheetViews>
    <sheetView showGridLines="0" tabSelected="1" topLeftCell="A10" workbookViewId="0">
      <selection activeCell="S13" sqref="S13"/>
    </sheetView>
  </sheetViews>
  <sheetFormatPr defaultRowHeight="21.75" x14ac:dyDescent="0.5"/>
  <cols>
    <col min="1" max="1" width="3.7109375" style="14" customWidth="1"/>
    <col min="2" max="2" width="6" style="14" customWidth="1"/>
    <col min="3" max="3" width="3.7109375" style="14" customWidth="1"/>
    <col min="4" max="4" width="5" style="14" customWidth="1"/>
    <col min="5" max="8" width="9.42578125" style="14" customWidth="1"/>
    <col min="9" max="9" width="10.5703125" style="14" customWidth="1"/>
    <col min="10" max="13" width="9.42578125" style="14" customWidth="1"/>
    <col min="14" max="14" width="10.28515625" style="14" customWidth="1"/>
    <col min="15" max="15" width="1.42578125" style="14" customWidth="1"/>
    <col min="16" max="16" width="19.7109375" style="14" customWidth="1"/>
    <col min="17" max="17" width="8.140625" style="15" customWidth="1"/>
    <col min="18" max="16384" width="9.140625" style="14"/>
  </cols>
  <sheetData>
    <row r="1" spans="1:17" s="43" customFormat="1" ht="21.75" customHeight="1" x14ac:dyDescent="0.5">
      <c r="A1" s="43" t="s">
        <v>40</v>
      </c>
      <c r="C1" s="44"/>
      <c r="Q1" s="42"/>
    </row>
    <row r="2" spans="1:17" s="1" customFormat="1" ht="21.75" customHeight="1" x14ac:dyDescent="0.5">
      <c r="A2" s="1" t="s">
        <v>41</v>
      </c>
      <c r="C2" s="25"/>
      <c r="Q2" s="2"/>
    </row>
    <row r="3" spans="1:17" ht="7.5" customHeight="1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7" s="5" customFormat="1" ht="23.25" customHeight="1" x14ac:dyDescent="0.5">
      <c r="A4" s="49" t="s">
        <v>22</v>
      </c>
      <c r="B4" s="49"/>
      <c r="C4" s="49"/>
      <c r="D4" s="49"/>
      <c r="E4" s="45" t="s">
        <v>5</v>
      </c>
      <c r="F4" s="46"/>
      <c r="G4" s="46"/>
      <c r="H4" s="46"/>
      <c r="I4" s="46"/>
      <c r="J4" s="45" t="s">
        <v>37</v>
      </c>
      <c r="K4" s="46"/>
      <c r="L4" s="46"/>
      <c r="M4" s="46"/>
      <c r="N4" s="46"/>
      <c r="O4" s="4"/>
      <c r="P4" s="49" t="s">
        <v>23</v>
      </c>
      <c r="Q4" s="7"/>
    </row>
    <row r="5" spans="1:17" s="5" customFormat="1" ht="23.25" customHeight="1" x14ac:dyDescent="0.5">
      <c r="A5" s="50"/>
      <c r="B5" s="50"/>
      <c r="C5" s="50"/>
      <c r="D5" s="50"/>
      <c r="E5" s="47" t="s">
        <v>12</v>
      </c>
      <c r="F5" s="48"/>
      <c r="G5" s="48"/>
      <c r="H5" s="48"/>
      <c r="I5" s="48"/>
      <c r="J5" s="47" t="s">
        <v>13</v>
      </c>
      <c r="K5" s="48"/>
      <c r="L5" s="48"/>
      <c r="M5" s="48"/>
      <c r="N5" s="48"/>
      <c r="O5" s="6"/>
      <c r="P5" s="53"/>
    </row>
    <row r="6" spans="1:17" s="5" customFormat="1" ht="23.25" customHeight="1" x14ac:dyDescent="0.5">
      <c r="A6" s="50"/>
      <c r="B6" s="50"/>
      <c r="C6" s="50"/>
      <c r="D6" s="50"/>
      <c r="E6" s="18" t="s">
        <v>1</v>
      </c>
      <c r="F6" s="18" t="s">
        <v>2</v>
      </c>
      <c r="G6" s="18" t="s">
        <v>9</v>
      </c>
      <c r="H6" s="18" t="s">
        <v>3</v>
      </c>
      <c r="I6" s="18" t="s">
        <v>4</v>
      </c>
      <c r="J6" s="18" t="s">
        <v>1</v>
      </c>
      <c r="K6" s="18" t="s">
        <v>2</v>
      </c>
      <c r="L6" s="18" t="s">
        <v>9</v>
      </c>
      <c r="M6" s="18" t="s">
        <v>3</v>
      </c>
      <c r="N6" s="18" t="s">
        <v>4</v>
      </c>
      <c r="O6" s="7"/>
      <c r="P6" s="53"/>
    </row>
    <row r="7" spans="1:17" s="5" customFormat="1" ht="23.25" customHeight="1" x14ac:dyDescent="0.5">
      <c r="A7" s="54"/>
      <c r="B7" s="54"/>
      <c r="C7" s="54"/>
      <c r="D7" s="54"/>
      <c r="E7" s="26" t="s">
        <v>6</v>
      </c>
      <c r="F7" s="26" t="s">
        <v>7</v>
      </c>
      <c r="G7" s="26" t="s">
        <v>10</v>
      </c>
      <c r="H7" s="26" t="s">
        <v>8</v>
      </c>
      <c r="I7" s="26" t="s">
        <v>11</v>
      </c>
      <c r="J7" s="26" t="s">
        <v>6</v>
      </c>
      <c r="K7" s="26" t="s">
        <v>7</v>
      </c>
      <c r="L7" s="26" t="s">
        <v>10</v>
      </c>
      <c r="M7" s="26" t="s">
        <v>8</v>
      </c>
      <c r="N7" s="26" t="s">
        <v>36</v>
      </c>
      <c r="O7" s="8"/>
      <c r="P7" s="54"/>
    </row>
    <row r="8" spans="1:17" s="5" customFormat="1" ht="9" customHeight="1" x14ac:dyDescent="0.5">
      <c r="A8" s="27"/>
      <c r="B8" s="27"/>
      <c r="C8" s="27"/>
      <c r="D8" s="28"/>
      <c r="E8" s="29"/>
      <c r="F8" s="20"/>
      <c r="G8" s="29"/>
      <c r="H8" s="19"/>
      <c r="I8" s="20"/>
      <c r="J8" s="29"/>
      <c r="K8" s="20"/>
      <c r="L8" s="20"/>
      <c r="M8" s="29"/>
      <c r="N8" s="29"/>
      <c r="O8" s="3"/>
      <c r="P8" s="27"/>
    </row>
    <row r="9" spans="1:17" s="22" customFormat="1" ht="27" customHeight="1" x14ac:dyDescent="0.5">
      <c r="A9" s="30"/>
      <c r="B9" s="51" t="s">
        <v>38</v>
      </c>
      <c r="C9" s="51"/>
      <c r="D9" s="52"/>
      <c r="E9" s="31">
        <f>SUM(E10:E18)</f>
        <v>77</v>
      </c>
      <c r="F9" s="31">
        <f>SUM(F10:F18)</f>
        <v>36</v>
      </c>
      <c r="G9" s="31">
        <f>SUM(G10:G18)</f>
        <v>60</v>
      </c>
      <c r="H9" s="31">
        <f>SUM(H10:H18)</f>
        <v>545</v>
      </c>
      <c r="I9" s="31" t="s">
        <v>39</v>
      </c>
      <c r="J9" s="32">
        <f>540267/E9</f>
        <v>7016.454545454545</v>
      </c>
      <c r="K9" s="32">
        <f>540267/F9</f>
        <v>15007.416666666666</v>
      </c>
      <c r="L9" s="32">
        <f>540267/G9</f>
        <v>9004.4500000000007</v>
      </c>
      <c r="M9" s="32">
        <f>540267/H9</f>
        <v>991.31559633027518</v>
      </c>
      <c r="N9" s="33" t="s">
        <v>39</v>
      </c>
      <c r="O9" s="34"/>
      <c r="P9" s="21" t="s">
        <v>0</v>
      </c>
      <c r="Q9" s="16"/>
    </row>
    <row r="10" spans="1:17" s="9" customFormat="1" ht="27" customHeight="1" x14ac:dyDescent="0.5">
      <c r="A10" s="35"/>
      <c r="B10" s="5" t="s">
        <v>31</v>
      </c>
      <c r="C10" s="23"/>
      <c r="D10" s="10"/>
      <c r="E10" s="36">
        <v>38</v>
      </c>
      <c r="F10" s="37">
        <v>13</v>
      </c>
      <c r="G10" s="36">
        <v>30</v>
      </c>
      <c r="H10" s="38">
        <v>280</v>
      </c>
      <c r="I10" s="31" t="s">
        <v>39</v>
      </c>
      <c r="J10" s="39">
        <f>130552/E10</f>
        <v>3435.5789473684213</v>
      </c>
      <c r="K10" s="39">
        <f>130552/F10</f>
        <v>10042.461538461539</v>
      </c>
      <c r="L10" s="39">
        <f>130552/G10</f>
        <v>4351.7333333333336</v>
      </c>
      <c r="M10" s="39">
        <f>130552/H10</f>
        <v>466.25714285714287</v>
      </c>
      <c r="N10" s="33" t="s">
        <v>39</v>
      </c>
      <c r="O10" s="40"/>
      <c r="P10" s="10" t="s">
        <v>33</v>
      </c>
      <c r="Q10" s="5"/>
    </row>
    <row r="11" spans="1:17" s="9" customFormat="1" ht="27" customHeight="1" x14ac:dyDescent="0.5">
      <c r="A11" s="35"/>
      <c r="B11" s="5" t="s">
        <v>21</v>
      </c>
      <c r="C11" s="23"/>
      <c r="D11" s="10"/>
      <c r="E11" s="36">
        <v>3</v>
      </c>
      <c r="F11" s="37">
        <v>1</v>
      </c>
      <c r="G11" s="36">
        <v>3</v>
      </c>
      <c r="H11" s="38">
        <v>29</v>
      </c>
      <c r="I11" s="31" t="s">
        <v>39</v>
      </c>
      <c r="J11" s="39">
        <f>31102/E11</f>
        <v>10367.333333333334</v>
      </c>
      <c r="K11" s="39">
        <f>31102/F11</f>
        <v>31102</v>
      </c>
      <c r="L11" s="39">
        <f>31102/G11</f>
        <v>10367.333333333334</v>
      </c>
      <c r="M11" s="39">
        <f>31102/H11</f>
        <v>1072.4827586206898</v>
      </c>
      <c r="N11" s="33" t="s">
        <v>39</v>
      </c>
      <c r="O11" s="40"/>
      <c r="P11" s="5" t="s">
        <v>15</v>
      </c>
      <c r="Q11" s="5"/>
    </row>
    <row r="12" spans="1:17" s="9" customFormat="1" ht="27" customHeight="1" x14ac:dyDescent="0.5">
      <c r="A12" s="35"/>
      <c r="B12" s="5" t="s">
        <v>24</v>
      </c>
      <c r="C12" s="23"/>
      <c r="D12" s="10"/>
      <c r="E12" s="36">
        <v>5</v>
      </c>
      <c r="F12" s="37">
        <v>4</v>
      </c>
      <c r="G12" s="36">
        <v>5</v>
      </c>
      <c r="H12" s="38">
        <v>33</v>
      </c>
      <c r="I12" s="31" t="s">
        <v>39</v>
      </c>
      <c r="J12" s="39">
        <f>66262/E12</f>
        <v>13252.4</v>
      </c>
      <c r="K12" s="39">
        <f>66262/F12</f>
        <v>16565.5</v>
      </c>
      <c r="L12" s="39">
        <f>66262/G12</f>
        <v>13252.4</v>
      </c>
      <c r="M12" s="39">
        <f>66262/H12</f>
        <v>2007.939393939394</v>
      </c>
      <c r="N12" s="33" t="s">
        <v>39</v>
      </c>
      <c r="O12" s="40"/>
      <c r="P12" s="24" t="s">
        <v>16</v>
      </c>
      <c r="Q12" s="5"/>
    </row>
    <row r="13" spans="1:17" s="9" customFormat="1" ht="27" customHeight="1" x14ac:dyDescent="0.5">
      <c r="A13" s="35"/>
      <c r="B13" s="5" t="s">
        <v>25</v>
      </c>
      <c r="C13" s="23"/>
      <c r="D13" s="10"/>
      <c r="E13" s="36">
        <v>6</v>
      </c>
      <c r="F13" s="37">
        <v>4</v>
      </c>
      <c r="G13" s="36">
        <v>7</v>
      </c>
      <c r="H13" s="38">
        <v>46</v>
      </c>
      <c r="I13" s="31" t="s">
        <v>39</v>
      </c>
      <c r="J13" s="39">
        <f>67881/E13</f>
        <v>11313.5</v>
      </c>
      <c r="K13" s="39">
        <f>67881/F13</f>
        <v>16970.25</v>
      </c>
      <c r="L13" s="39">
        <f>67881/G13</f>
        <v>9697.2857142857138</v>
      </c>
      <c r="M13" s="39">
        <f>67881/H13</f>
        <v>1475.6739130434783</v>
      </c>
      <c r="N13" s="33" t="s">
        <v>39</v>
      </c>
      <c r="O13" s="40"/>
      <c r="P13" s="24" t="s">
        <v>35</v>
      </c>
      <c r="Q13" s="5"/>
    </row>
    <row r="14" spans="1:17" s="9" customFormat="1" ht="27" customHeight="1" x14ac:dyDescent="0.5">
      <c r="A14" s="35"/>
      <c r="B14" s="5" t="s">
        <v>26</v>
      </c>
      <c r="C14" s="23"/>
      <c r="D14" s="10"/>
      <c r="E14" s="36">
        <v>3</v>
      </c>
      <c r="F14" s="37">
        <v>2</v>
      </c>
      <c r="G14" s="36">
        <v>1</v>
      </c>
      <c r="H14" s="38">
        <v>23</v>
      </c>
      <c r="I14" s="31" t="s">
        <v>39</v>
      </c>
      <c r="J14" s="39">
        <f>35225/E14</f>
        <v>11741.666666666666</v>
      </c>
      <c r="K14" s="39">
        <f>35225/F14</f>
        <v>17612.5</v>
      </c>
      <c r="L14" s="39">
        <f>35225/G14</f>
        <v>35225</v>
      </c>
      <c r="M14" s="39">
        <f>35225/H14</f>
        <v>1531.5217391304348</v>
      </c>
      <c r="N14" s="33" t="s">
        <v>39</v>
      </c>
      <c r="O14" s="40"/>
      <c r="P14" s="24" t="s">
        <v>34</v>
      </c>
    </row>
    <row r="15" spans="1:17" s="9" customFormat="1" ht="27" customHeight="1" x14ac:dyDescent="0.5">
      <c r="A15" s="35"/>
      <c r="B15" s="5" t="s">
        <v>27</v>
      </c>
      <c r="C15" s="23"/>
      <c r="D15" s="10"/>
      <c r="E15" s="36">
        <v>4</v>
      </c>
      <c r="F15" s="37">
        <v>3</v>
      </c>
      <c r="G15" s="36">
        <v>4</v>
      </c>
      <c r="H15" s="38">
        <v>32</v>
      </c>
      <c r="I15" s="31" t="s">
        <v>39</v>
      </c>
      <c r="J15" s="39">
        <f>57646/E15</f>
        <v>14411.5</v>
      </c>
      <c r="K15" s="39">
        <f>57646/F15</f>
        <v>19215.333333333332</v>
      </c>
      <c r="L15" s="39">
        <f>57646/G15</f>
        <v>14411.5</v>
      </c>
      <c r="M15" s="39">
        <f>57646/H15</f>
        <v>1801.4375</v>
      </c>
      <c r="N15" s="33" t="s">
        <v>39</v>
      </c>
      <c r="O15" s="40"/>
      <c r="P15" s="24" t="s">
        <v>17</v>
      </c>
    </row>
    <row r="16" spans="1:17" s="9" customFormat="1" ht="27" customHeight="1" x14ac:dyDescent="0.5">
      <c r="A16" s="35"/>
      <c r="B16" s="5" t="s">
        <v>28</v>
      </c>
      <c r="C16" s="23"/>
      <c r="D16" s="10"/>
      <c r="E16" s="36">
        <v>3</v>
      </c>
      <c r="F16" s="37">
        <v>2</v>
      </c>
      <c r="G16" s="36">
        <v>2</v>
      </c>
      <c r="H16" s="38">
        <v>18</v>
      </c>
      <c r="I16" s="31" t="s">
        <v>39</v>
      </c>
      <c r="J16" s="39">
        <f>25752/E16</f>
        <v>8584</v>
      </c>
      <c r="K16" s="39">
        <f>25752/F16</f>
        <v>12876</v>
      </c>
      <c r="L16" s="39">
        <f>25752/G16</f>
        <v>12876</v>
      </c>
      <c r="M16" s="39">
        <f>25752/H16</f>
        <v>1430.6666666666667</v>
      </c>
      <c r="N16" s="33" t="s">
        <v>39</v>
      </c>
      <c r="O16" s="40"/>
      <c r="P16" s="24" t="s">
        <v>18</v>
      </c>
      <c r="Q16" s="5"/>
    </row>
    <row r="17" spans="1:17" s="9" customFormat="1" ht="27" customHeight="1" x14ac:dyDescent="0.5">
      <c r="A17" s="35"/>
      <c r="B17" s="5" t="s">
        <v>29</v>
      </c>
      <c r="C17" s="10"/>
      <c r="D17" s="10"/>
      <c r="E17" s="36">
        <v>11</v>
      </c>
      <c r="F17" s="37">
        <v>5</v>
      </c>
      <c r="G17" s="36">
        <v>5</v>
      </c>
      <c r="H17" s="38">
        <v>67</v>
      </c>
      <c r="I17" s="31" t="s">
        <v>39</v>
      </c>
      <c r="J17" s="39">
        <f>95505/E17</f>
        <v>8682.2727272727279</v>
      </c>
      <c r="K17" s="39">
        <f>95505/F17</f>
        <v>19101</v>
      </c>
      <c r="L17" s="39">
        <f>95505/G17</f>
        <v>19101</v>
      </c>
      <c r="M17" s="39">
        <f>95505/H17</f>
        <v>1425.4477611940299</v>
      </c>
      <c r="N17" s="33" t="s">
        <v>39</v>
      </c>
      <c r="O17" s="40"/>
      <c r="P17" s="24" t="s">
        <v>19</v>
      </c>
      <c r="Q17" s="5"/>
    </row>
    <row r="18" spans="1:17" s="9" customFormat="1" ht="27" customHeight="1" x14ac:dyDescent="0.5">
      <c r="A18" s="11"/>
      <c r="B18" s="17" t="s">
        <v>30</v>
      </c>
      <c r="C18" s="12"/>
      <c r="D18" s="12"/>
      <c r="E18" s="55">
        <v>4</v>
      </c>
      <c r="F18" s="56">
        <v>2</v>
      </c>
      <c r="G18" s="55">
        <v>3</v>
      </c>
      <c r="H18" s="57">
        <v>17</v>
      </c>
      <c r="I18" s="58" t="s">
        <v>39</v>
      </c>
      <c r="J18" s="59">
        <f>30342/E18</f>
        <v>7585.5</v>
      </c>
      <c r="K18" s="59">
        <f>30342/F18</f>
        <v>15171</v>
      </c>
      <c r="L18" s="59">
        <f>30342/G18</f>
        <v>10114</v>
      </c>
      <c r="M18" s="59">
        <f>30342/H18</f>
        <v>1784.8235294117646</v>
      </c>
      <c r="N18" s="60" t="s">
        <v>39</v>
      </c>
      <c r="O18" s="41"/>
      <c r="P18" s="61" t="s">
        <v>20</v>
      </c>
    </row>
    <row r="19" spans="1:17" s="5" customFormat="1" ht="23.25" customHeight="1" x14ac:dyDescent="0.5">
      <c r="A19" s="35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40"/>
      <c r="P19" s="10"/>
    </row>
    <row r="20" spans="1:17" s="13" customFormat="1" ht="20.25" customHeight="1" x14ac:dyDescent="0.5">
      <c r="C20" s="13" t="s">
        <v>32</v>
      </c>
    </row>
    <row r="21" spans="1:17" s="13" customFormat="1" ht="19.5" customHeight="1" x14ac:dyDescent="0.5">
      <c r="C21" s="13" t="s">
        <v>14</v>
      </c>
    </row>
    <row r="22" spans="1:17" s="9" customFormat="1" ht="18.75" x14ac:dyDescent="0.5">
      <c r="Q22" s="5"/>
    </row>
    <row r="23" spans="1:17" s="9" customFormat="1" ht="18.75" x14ac:dyDescent="0.5">
      <c r="Q23" s="5"/>
    </row>
    <row r="24" spans="1:17" s="9" customFormat="1" ht="18.75" x14ac:dyDescent="0.5">
      <c r="Q24" s="5"/>
    </row>
  </sheetData>
  <mergeCells count="7">
    <mergeCell ref="B9:D9"/>
    <mergeCell ref="P4:P7"/>
    <mergeCell ref="A4:D7"/>
    <mergeCell ref="E4:I4"/>
    <mergeCell ref="J4:N4"/>
    <mergeCell ref="E5:I5"/>
    <mergeCell ref="J5:N5"/>
  </mergeCells>
  <phoneticPr fontId="0" type="noConversion"/>
  <pageMargins left="0.91" right="0.1" top="0.85" bottom="0.5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T-4.6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2013-12-28T03:59:17Z</cp:lastPrinted>
  <dcterms:created xsi:type="dcterms:W3CDTF">2004-08-16T17:13:42Z</dcterms:created>
  <dcterms:modified xsi:type="dcterms:W3CDTF">2013-12-28T03:59:26Z</dcterms:modified>
</cp:coreProperties>
</file>