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 activeTab="1"/>
  </bookViews>
  <sheets>
    <sheet name="T-16.2.1" sheetId="1" r:id="rId1"/>
    <sheet name="T-16.2.2" sheetId="2" r:id="rId2"/>
    <sheet name="T-16.2.3" sheetId="3" r:id="rId3"/>
  </sheets>
  <externalReferences>
    <externalReference r:id="rId4"/>
  </externalReferences>
  <definedNames>
    <definedName name="_xlnm.Print_Area" localSheetId="2">'T-16.2.3'!$A$1:$Q$27</definedName>
  </definedNames>
  <calcPr calcId="144525"/>
</workbook>
</file>

<file path=xl/calcChain.xml><?xml version="1.0" encoding="utf-8"?>
<calcChain xmlns="http://schemas.openxmlformats.org/spreadsheetml/2006/main">
  <c r="E14" i="3" l="1"/>
  <c r="F14" i="3"/>
  <c r="G14" i="3"/>
  <c r="I14" i="3"/>
  <c r="J14" i="3"/>
  <c r="K14" i="3"/>
  <c r="L14" i="3"/>
  <c r="M14" i="3"/>
  <c r="E21" i="3"/>
  <c r="F21" i="3"/>
  <c r="G21" i="3"/>
  <c r="H21" i="3"/>
  <c r="I21" i="3"/>
  <c r="J21" i="3"/>
  <c r="K21" i="3"/>
  <c r="L21" i="3"/>
  <c r="M21" i="3"/>
  <c r="E16" i="2"/>
  <c r="F16" i="2"/>
  <c r="G16" i="2"/>
  <c r="I16" i="2"/>
  <c r="J16" i="2"/>
  <c r="K16" i="2"/>
  <c r="L16" i="2"/>
  <c r="M16" i="2"/>
  <c r="E19" i="2"/>
  <c r="F19" i="2"/>
  <c r="G19" i="2"/>
  <c r="I19" i="2"/>
  <c r="J19" i="2"/>
  <c r="K19" i="2"/>
  <c r="L19" i="2"/>
  <c r="M19" i="2"/>
  <c r="E11" i="1"/>
  <c r="F11" i="1"/>
  <c r="G11" i="1"/>
  <c r="H11" i="1"/>
  <c r="I11" i="1"/>
  <c r="J11" i="1"/>
  <c r="K11" i="1"/>
  <c r="L11" i="1"/>
  <c r="M11" i="1"/>
  <c r="E25" i="1"/>
  <c r="F25" i="1"/>
  <c r="G25" i="1"/>
  <c r="I25" i="1"/>
  <c r="J25" i="1"/>
  <c r="K25" i="1"/>
  <c r="L25" i="1"/>
  <c r="M25" i="1"/>
</calcChain>
</file>

<file path=xl/sharedStrings.xml><?xml version="1.0" encoding="utf-8"?>
<sst xmlns="http://schemas.openxmlformats.org/spreadsheetml/2006/main" count="240" uniqueCount="133">
  <si>
    <t>Tha Kat Subdistrict Municipality</t>
  </si>
  <si>
    <t xml:space="preserve">                   -</t>
  </si>
  <si>
    <t>เทศบาลตำบลทากาศ</t>
  </si>
  <si>
    <t xml:space="preserve">Mae Tha District </t>
  </si>
  <si>
    <t>อำเภอแม่ทา</t>
  </si>
  <si>
    <t>Tha Chiang Thong  Subdistrict Municipality</t>
  </si>
  <si>
    <t>เทศบาลท่าเชียงทอง</t>
  </si>
  <si>
    <t>Ton Thung Subdistrict Municipality</t>
  </si>
  <si>
    <t>เทศบาลตำบลต้นธง</t>
  </si>
  <si>
    <t>Nong Chang Keun Subdistrict Municipality</t>
  </si>
  <si>
    <t>เทศบาลตำบลหนองช้างคืน</t>
  </si>
  <si>
    <t>Mueang Ji Subdistrict Municipality</t>
  </si>
  <si>
    <t>เทศบาลตำบลเหมืองจี้</t>
  </si>
  <si>
    <t xml:space="preserve">   Pa Tu Pa Subdistrict Municipality</t>
  </si>
  <si>
    <t>เทศบาลตำบลประตูป่า</t>
  </si>
  <si>
    <t>Ma Khuan Jae Subdistrict Municipality</t>
  </si>
  <si>
    <t>เทศบาลตำบลมะเขือแจ้</t>
  </si>
  <si>
    <t>Ban  Klang  Subdistrict Municipality</t>
  </si>
  <si>
    <t>เทศบาลตำบลบ้านกลาง</t>
  </si>
  <si>
    <t>Wiang Yong Subdistrict Municipality</t>
  </si>
  <si>
    <t>เทศบาลตำบลเวียงยอง</t>
  </si>
  <si>
    <t>Mueang Nga Subdistrict Municipality</t>
  </si>
  <si>
    <t>เทศบาลตำบลเหมืองง่า</t>
  </si>
  <si>
    <t>Ban Paen Subdistrict Municipality</t>
  </si>
  <si>
    <t>เทศบาลตำบลบ้านแป้น</t>
  </si>
  <si>
    <t>Rim Ping Subdistrict Municipality</t>
  </si>
  <si>
    <t>เทศบาลตำบลริมปิง</t>
  </si>
  <si>
    <t>Umong Subdistrict Municipality</t>
  </si>
  <si>
    <t>เทศบาลตำบลอุโมงค์</t>
  </si>
  <si>
    <t>Lamphun Town Municipality</t>
  </si>
  <si>
    <t>เทศบาลเมืองลำพูน</t>
  </si>
  <si>
    <t xml:space="preserve">Mueang Lamphun District </t>
  </si>
  <si>
    <t>อำเภอเมืองลำพูน</t>
  </si>
  <si>
    <t>expenditure</t>
  </si>
  <si>
    <t>investment</t>
  </si>
  <si>
    <t>Expenditure</t>
  </si>
  <si>
    <t>utilities</t>
  </si>
  <si>
    <t>Fees and fine</t>
  </si>
  <si>
    <t>duties</t>
  </si>
  <si>
    <t>Central</t>
  </si>
  <si>
    <t xml:space="preserve">Expenditure  of </t>
  </si>
  <si>
    <t>Permanent</t>
  </si>
  <si>
    <t>Subsidies</t>
  </si>
  <si>
    <t>Miscellaneous</t>
  </si>
  <si>
    <t>Public</t>
  </si>
  <si>
    <t>Property</t>
  </si>
  <si>
    <t>ค่าปรับ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</si>
  <si>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</si>
  <si>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</si>
  <si>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</si>
  <si>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</si>
  <si>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</si>
  <si>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</si>
  <si>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</si>
  <si>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</si>
  <si>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</si>
  <si>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</si>
  <si>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>รายจ่าย</t>
  </si>
  <si>
    <t>Revenue</t>
  </si>
  <si>
    <t>District/municipality</t>
  </si>
  <si>
    <t xml:space="preserve">รายได้ </t>
  </si>
  <si>
    <t>อำเภอ/เทศบาล</t>
  </si>
  <si>
    <t>ACTUAL REVENUE AND EXPENDITURE OF MUNICIPALITY BY TYPE, DISTRICT AND MUNICIPALITY: FISCAL YEAR 2012</t>
  </si>
  <si>
    <t xml:space="preserve">TABLE </t>
  </si>
  <si>
    <t>รายรับ และรายจ่ายจริงของเทศบาล จำแนกตามประเภท เป็นรายอำเภอ และเทศบาล ปีงบประมาณ 2555</t>
  </si>
  <si>
    <t xml:space="preserve">ตาราง   </t>
  </si>
  <si>
    <t xml:space="preserve">    Dong Dam Subdistrict Municipality</t>
  </si>
  <si>
    <t>-</t>
  </si>
  <si>
    <t xml:space="preserve">    เทศบาลตำบลดงดำ</t>
  </si>
  <si>
    <t xml:space="preserve">    Sri vi Chai Subdistrict Municipality</t>
  </si>
  <si>
    <t xml:space="preserve">                        -</t>
  </si>
  <si>
    <t xml:space="preserve">    เทศบาลตำบลศรีวิชัย</t>
  </si>
  <si>
    <t xml:space="preserve">    Li Subdistrict Municipality</t>
  </si>
  <si>
    <t>เทศบาลตำบลลี้</t>
  </si>
  <si>
    <t>Mae Tuen Subdistrict Municipality</t>
  </si>
  <si>
    <t>เทศบาลตำบลแม่ตืน</t>
  </si>
  <si>
    <t>Wang Din Subdistrict Municipality</t>
  </si>
  <si>
    <t>เทศบาลตำบลวังดิน</t>
  </si>
  <si>
    <t xml:space="preserve">Li District </t>
  </si>
  <si>
    <t>อำเภอลี้</t>
  </si>
  <si>
    <t>Sir Tie Subdistrict Municipality</t>
  </si>
  <si>
    <t>เทศบาลตำบลศรีเตี้ย</t>
  </si>
  <si>
    <t>Ban Hong Subdistrict Municipality</t>
  </si>
  <si>
    <t>เทศบาลตำบลบ้านโฮ่ง</t>
  </si>
  <si>
    <t xml:space="preserve">Ban Hong District </t>
  </si>
  <si>
    <t>อำเภอบ้านโฮ่ง</t>
  </si>
  <si>
    <t>Tha Thung Laung Subdistrict Municipality</t>
  </si>
  <si>
    <t>เทศบาลตำบลทาทุ่งหลวง</t>
  </si>
  <si>
    <t>Tha Plr Dook Subdistrict Municipality</t>
  </si>
  <si>
    <t>เทศบาลตำบลทาปลาดุก</t>
  </si>
  <si>
    <t xml:space="preserve"> Tha Kum Ngien  Subdistrict Municipality</t>
  </si>
  <si>
    <t>เทศบาลตำบลทาขุมเงิน</t>
  </si>
  <si>
    <t>Tha Kat Nhuan Subdistrict Municipality</t>
  </si>
  <si>
    <t>เทศบาลตำบลทากาศเหนือ</t>
  </si>
  <si>
    <t>Tha Sop Chai Subdistrict Municipality</t>
  </si>
  <si>
    <t>เทศบาลตำบลทาสบชัย</t>
  </si>
  <si>
    <t>Tha Sop Sao Subdistrict Municipality</t>
  </si>
  <si>
    <t>เทศบาลตำบลทาสบเส้า</t>
  </si>
  <si>
    <t>ACTUAL REVENUE AND EXPENDITURE OF MUNICIPALITY BY TYPE, DISTRICT AND MUNICIPALITY: FISCAL YEAR 2012 (Contd.)</t>
  </si>
  <si>
    <t>รายรับ และรายจ่ายจริงของเทศบาล จำแนกตามประเภท เป็นรายอำเภอ และเทศบาล ปีงบประมาณ  2555 (ต่อ)</t>
  </si>
  <si>
    <t xml:space="preserve"> Source: Lamphun Provincial Local Office</t>
  </si>
  <si>
    <t xml:space="preserve">     ที่มา:  สำนักงานท้องถิ่นจังหวัดลำพูน</t>
  </si>
  <si>
    <t>Nong Yuan  Subdistrict Municipality</t>
  </si>
  <si>
    <t xml:space="preserve">              -</t>
  </si>
  <si>
    <t>เทศบาลตำบลหนองยวง</t>
  </si>
  <si>
    <t>Nong Long  Subdistrict Municipality</t>
  </si>
  <si>
    <t>เทศบาลตำบลหนองล่อง</t>
  </si>
  <si>
    <t>Wang Phang Subdistrict Municipality</t>
  </si>
  <si>
    <t>เทศบาลตำบลวังผาง</t>
  </si>
  <si>
    <t>Wiang Nong Long  District</t>
  </si>
  <si>
    <t>อำเภอเวียงหนองล่อง</t>
  </si>
  <si>
    <t>Ban Thi Subdistrict Municipality</t>
  </si>
  <si>
    <t>เทศบาลตำบลบ้านธิ</t>
  </si>
  <si>
    <t xml:space="preserve">Ban Thi District </t>
  </si>
  <si>
    <t>อำเภอบ้านธิ</t>
  </si>
  <si>
    <t>Ma Kok Subdistrict Municipality</t>
  </si>
  <si>
    <t>เทศบาลตำบลมะกอก</t>
  </si>
  <si>
    <t>Mae Rang Subdistrict Municipality</t>
  </si>
  <si>
    <t xml:space="preserve">                  -</t>
  </si>
  <si>
    <t>เทศบาลตำบลแม่แรง</t>
  </si>
  <si>
    <t>Muang Noi Subdistrict Municipality</t>
  </si>
  <si>
    <t>เทศบาลตำบลม่วงน้อย</t>
  </si>
  <si>
    <t>Pa Sang Subdistrict Municipality</t>
  </si>
  <si>
    <t>เทศบาลตำบลป่าซาง</t>
  </si>
  <si>
    <t xml:space="preserve">Pa Sang District </t>
  </si>
  <si>
    <t>อำเภอป่าซาง</t>
  </si>
  <si>
    <t>Thung Hua Chang Subdistrict Municipality</t>
  </si>
  <si>
    <t>เทศบาลตำบลทุ่งหัวช้าง</t>
  </si>
  <si>
    <t xml:space="preserve">   Thung Hua Chang District </t>
  </si>
  <si>
    <t>อำเภอทุ่งหัวช้าง</t>
  </si>
  <si>
    <t xml:space="preserve">    Kor Subdistrict Municipality</t>
  </si>
  <si>
    <t>Kor</t>
  </si>
  <si>
    <t xml:space="preserve">         เทศบาลตำบลก้อ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</si>
</sst>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___"/>
    <numFmt numFmtId="188" formatCode="0.0"/>
    <numFmt numFmtId="189" formatCode="#,##0.00__"/>
    <numFmt numFmtId="190" formatCode="#,##0__"/>
  </numFmts>
  <fonts count="16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0"/>
      <color indexed="8"/>
      <name val="TH SarabunPSK"/>
      <family val="2"/>
    </font>
    <font>
      <b/>
      <sz val="10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2"/>
      <color indexed="8"/>
      <name val="TH SarabunPSK"/>
      <family val="2"/>
    </font>
    <font>
      <sz val="10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187" fontId="3" fillId="0" borderId="1" xfId="1" applyNumberFormat="1" applyFont="1" applyBorder="1" applyAlignment="1"/>
    <xf numFmtId="187" fontId="3" fillId="0" borderId="3" xfId="1" applyNumberFormat="1" applyFont="1" applyBorder="1" applyAlignment="1" applyProtection="1">
      <protection locked="0" hidden="1"/>
    </xf>
    <xf numFmtId="4" fontId="5" fillId="0" borderId="3" xfId="1" applyNumberFormat="1" applyFont="1" applyBorder="1" applyAlignment="1" applyProtection="1">
      <alignment horizontal="left"/>
      <protection locked="0" hidden="1"/>
    </xf>
    <xf numFmtId="187" fontId="3" fillId="0" borderId="3" xfId="0" applyNumberFormat="1" applyFont="1" applyBorder="1" applyAlignment="1"/>
    <xf numFmtId="187" fontId="3" fillId="0" borderId="3" xfId="0" applyNumberFormat="1" applyFont="1" applyBorder="1" applyAlignment="1">
      <alignment horizontal="right"/>
    </xf>
    <xf numFmtId="4" fontId="3" fillId="0" borderId="4" xfId="1" applyNumberFormat="1" applyFont="1" applyBorder="1" applyAlignment="1" applyProtection="1">
      <alignment horizontal="right" indent="1"/>
      <protection locked="0" hidden="1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/>
    <xf numFmtId="187" fontId="4" fillId="0" borderId="6" xfId="0" applyNumberFormat="1" applyFont="1" applyBorder="1" applyAlignment="1"/>
    <xf numFmtId="4" fontId="5" fillId="0" borderId="6" xfId="1" applyNumberFormat="1" applyFont="1" applyBorder="1" applyAlignment="1" applyProtection="1">
      <alignment horizontal="left"/>
      <protection locked="0" hidden="1"/>
    </xf>
    <xf numFmtId="187" fontId="4" fillId="0" borderId="6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/>
    <xf numFmtId="187" fontId="3" fillId="0" borderId="6" xfId="0" applyNumberFormat="1" applyFont="1" applyBorder="1" applyAlignment="1"/>
    <xf numFmtId="187" fontId="5" fillId="0" borderId="6" xfId="1" applyNumberFormat="1" applyFont="1" applyBorder="1" applyAlignment="1" applyProtection="1">
      <protection locked="0" hidden="1"/>
    </xf>
    <xf numFmtId="187" fontId="3" fillId="0" borderId="6" xfId="1" applyNumberFormat="1" applyFont="1" applyBorder="1" applyAlignment="1"/>
    <xf numFmtId="187" fontId="3" fillId="0" borderId="6" xfId="1" applyNumberFormat="1" applyFont="1" applyBorder="1" applyAlignment="1">
      <alignment horizontal="right"/>
    </xf>
    <xf numFmtId="0" fontId="3" fillId="0" borderId="7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87" fontId="5" fillId="0" borderId="6" xfId="1" applyNumberFormat="1" applyFont="1" applyBorder="1" applyAlignment="1" applyProtection="1">
      <alignment vertical="center"/>
      <protection locked="0" hidden="1"/>
    </xf>
    <xf numFmtId="187" fontId="5" fillId="0" borderId="6" xfId="1" applyNumberFormat="1" applyFont="1" applyBorder="1" applyAlignment="1">
      <alignment vertical="center"/>
    </xf>
    <xf numFmtId="187" fontId="5" fillId="0" borderId="6" xfId="2" applyNumberFormat="1" applyFont="1" applyFill="1" applyBorder="1" applyAlignment="1" applyProtection="1">
      <alignment horizontal="right"/>
      <protection locked="0" hidden="1"/>
    </xf>
    <xf numFmtId="187" fontId="3" fillId="0" borderId="6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5" fillId="2" borderId="6" xfId="2" applyNumberFormat="1" applyFont="1" applyFill="1" applyBorder="1" applyAlignment="1" applyProtection="1">
      <protection locked="0" hidden="1"/>
    </xf>
    <xf numFmtId="187" fontId="5" fillId="2" borderId="7" xfId="2" applyNumberFormat="1" applyFont="1" applyFill="1" applyBorder="1" applyAlignment="1" applyProtection="1">
      <protection locked="0" hidden="1"/>
    </xf>
    <xf numFmtId="187" fontId="5" fillId="2" borderId="0" xfId="2" applyNumberFormat="1" applyFont="1" applyFill="1" applyBorder="1" applyAlignment="1" applyProtection="1">
      <protection locked="0" hidden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indent="1"/>
    </xf>
    <xf numFmtId="187" fontId="5" fillId="0" borderId="0" xfId="1" applyNumberFormat="1" applyFont="1" applyBorder="1" applyAlignment="1"/>
    <xf numFmtId="187" fontId="5" fillId="0" borderId="6" xfId="0" applyNumberFormat="1" applyFont="1" applyBorder="1" applyAlignment="1"/>
    <xf numFmtId="187" fontId="3" fillId="0" borderId="6" xfId="1" applyNumberFormat="1" applyFont="1" applyBorder="1" applyAlignment="1" applyProtection="1">
      <alignment horizontal="right"/>
      <protection locked="0" hidden="1"/>
    </xf>
    <xf numFmtId="4" fontId="3" fillId="0" borderId="7" xfId="1" applyNumberFormat="1" applyFont="1" applyBorder="1" applyAlignment="1" applyProtection="1">
      <alignment horizontal="right" indent="1"/>
      <protection locked="0" hidden="1"/>
    </xf>
    <xf numFmtId="0" fontId="3" fillId="0" borderId="0" xfId="0" applyFont="1" applyBorder="1" applyAlignment="1">
      <alignment horizontal="left"/>
    </xf>
    <xf numFmtId="187" fontId="5" fillId="0" borderId="7" xfId="2" applyNumberFormat="1" applyFont="1" applyFill="1" applyBorder="1" applyAlignment="1" applyProtection="1">
      <protection locked="0" hidden="1"/>
    </xf>
    <xf numFmtId="187" fontId="5" fillId="0" borderId="6" xfId="2" applyNumberFormat="1" applyFont="1" applyFill="1" applyBorder="1" applyAlignment="1" applyProtection="1">
      <protection locked="0" hidden="1"/>
    </xf>
    <xf numFmtId="187" fontId="5" fillId="0" borderId="5" xfId="2" applyNumberFormat="1" applyFont="1" applyFill="1" applyBorder="1" applyAlignment="1" applyProtection="1">
      <protection locked="0" hidden="1"/>
    </xf>
    <xf numFmtId="187" fontId="5" fillId="0" borderId="5" xfId="3" applyNumberFormat="1" applyFont="1" applyFill="1" applyBorder="1" applyAlignment="1"/>
    <xf numFmtId="187" fontId="5" fillId="0" borderId="0" xfId="2" applyNumberFormat="1" applyFont="1" applyFill="1" applyBorder="1" applyAlignment="1" applyProtection="1">
      <protection locked="0" hidden="1"/>
    </xf>
    <xf numFmtId="187" fontId="5" fillId="0" borderId="6" xfId="2" applyNumberFormat="1" applyFont="1" applyBorder="1" applyAlignment="1" applyProtection="1">
      <protection locked="0" hidden="1"/>
    </xf>
    <xf numFmtId="187" fontId="5" fillId="0" borderId="7" xfId="2" applyNumberFormat="1" applyFont="1" applyBorder="1" applyAlignment="1" applyProtection="1">
      <protection locked="0" hidden="1"/>
    </xf>
    <xf numFmtId="187" fontId="5" fillId="2" borderId="6" xfId="1" applyNumberFormat="1" applyFont="1" applyFill="1" applyBorder="1" applyAlignment="1" applyProtection="1">
      <protection locked="0" hidden="1"/>
    </xf>
    <xf numFmtId="187" fontId="6" fillId="0" borderId="6" xfId="2" applyNumberFormat="1" applyFont="1" applyFill="1" applyBorder="1" applyAlignment="1" applyProtection="1">
      <alignment horizontal="right"/>
      <protection locked="0" hidden="1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 applyBorder="1"/>
    <xf numFmtId="4" fontId="7" fillId="0" borderId="6" xfId="0" applyNumberFormat="1" applyFont="1" applyBorder="1"/>
    <xf numFmtId="2" fontId="7" fillId="0" borderId="6" xfId="0" applyNumberFormat="1" applyFont="1" applyBorder="1"/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4" fontId="7" fillId="0" borderId="2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4" fontId="7" fillId="0" borderId="5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4" fontId="7" fillId="0" borderId="0" xfId="0" applyNumberFormat="1" applyFont="1"/>
    <xf numFmtId="4" fontId="7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4" fontId="7" fillId="0" borderId="2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 shrinkToFit="1"/>
    </xf>
    <xf numFmtId="4" fontId="7" fillId="0" borderId="8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 vertical="center" shrinkToFit="1"/>
    </xf>
    <xf numFmtId="4" fontId="7" fillId="0" borderId="8" xfId="0" applyNumberFormat="1" applyFont="1" applyBorder="1" applyAlignment="1">
      <alignment horizontal="center" vertical="center" shrinkToFit="1"/>
    </xf>
    <xf numFmtId="4" fontId="7" fillId="0" borderId="9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0" xfId="0" applyFont="1" applyBorder="1"/>
    <xf numFmtId="4" fontId="9" fillId="0" borderId="0" xfId="0" applyNumberFormat="1" applyFont="1" applyBorder="1"/>
    <xf numFmtId="2" fontId="9" fillId="0" borderId="0" xfId="0" applyNumberFormat="1" applyFont="1" applyBorder="1"/>
    <xf numFmtId="0" fontId="9" fillId="0" borderId="0" xfId="0" applyFont="1" applyBorder="1" applyAlignment="1">
      <alignment horizontal="left"/>
    </xf>
    <xf numFmtId="188" fontId="10" fillId="0" borderId="0" xfId="0" applyNumberFormat="1" applyFont="1" applyAlignment="1">
      <alignment horizontal="center"/>
    </xf>
    <xf numFmtId="0" fontId="10" fillId="0" borderId="0" xfId="0" applyFont="1"/>
    <xf numFmtId="4" fontId="10" fillId="0" borderId="0" xfId="0" applyNumberFormat="1" applyFont="1"/>
    <xf numFmtId="2" fontId="10" fillId="0" borderId="0" xfId="0" applyNumberFormat="1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89" fontId="7" fillId="0" borderId="3" xfId="1" applyNumberFormat="1" applyFont="1" applyBorder="1" applyAlignment="1" applyProtection="1">
      <alignment horizontal="right" vertical="center"/>
      <protection locked="0" hidden="1"/>
    </xf>
    <xf numFmtId="189" fontId="7" fillId="0" borderId="3" xfId="0" applyNumberFormat="1" applyFont="1" applyBorder="1" applyAlignment="1">
      <alignment horizontal="right" vertical="center"/>
    </xf>
    <xf numFmtId="189" fontId="7" fillId="0" borderId="3" xfId="1" applyNumberFormat="1" applyFont="1" applyBorder="1" applyAlignment="1" applyProtection="1">
      <alignment horizontal="center"/>
      <protection locked="0" hidden="1"/>
    </xf>
    <xf numFmtId="189" fontId="7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89" fontId="7" fillId="0" borderId="6" xfId="1" applyNumberFormat="1" applyFont="1" applyBorder="1" applyAlignment="1" applyProtection="1">
      <alignment horizontal="right" vertical="center"/>
      <protection locked="0" hidden="1"/>
    </xf>
    <xf numFmtId="189" fontId="7" fillId="0" borderId="6" xfId="0" applyNumberFormat="1" applyFont="1" applyBorder="1" applyAlignment="1">
      <alignment horizontal="center" vertical="center"/>
    </xf>
    <xf numFmtId="189" fontId="7" fillId="0" borderId="6" xfId="0" applyNumberFormat="1" applyFont="1" applyBorder="1" applyAlignment="1">
      <alignment horizontal="right" vertical="center"/>
    </xf>
    <xf numFmtId="189" fontId="7" fillId="0" borderId="6" xfId="1" applyNumberFormat="1" applyFont="1" applyBorder="1" applyAlignment="1" applyProtection="1">
      <alignment horizontal="center"/>
      <protection locked="0" hidden="1"/>
    </xf>
    <xf numFmtId="189" fontId="7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indent="1"/>
    </xf>
    <xf numFmtId="189" fontId="11" fillId="0" borderId="6" xfId="1" applyNumberFormat="1" applyFont="1" applyBorder="1" applyAlignment="1" applyProtection="1">
      <alignment horizontal="right"/>
      <protection locked="0" hidden="1"/>
    </xf>
    <xf numFmtId="189" fontId="7" fillId="0" borderId="6" xfId="1" applyNumberFormat="1" applyFont="1" applyBorder="1" applyAlignment="1" applyProtection="1">
      <alignment horizontal="right"/>
      <protection locked="0" hidden="1"/>
    </xf>
    <xf numFmtId="189" fontId="7" fillId="0" borderId="6" xfId="1" applyNumberFormat="1" applyFont="1" applyBorder="1" applyAlignment="1" applyProtection="1">
      <protection locked="0" hidden="1"/>
    </xf>
    <xf numFmtId="0" fontId="7" fillId="0" borderId="0" xfId="0" applyFont="1" applyBorder="1" applyAlignment="1">
      <alignment vertical="center" shrinkToFit="1"/>
    </xf>
    <xf numFmtId="189" fontId="7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Border="1"/>
    <xf numFmtId="189" fontId="8" fillId="0" borderId="6" xfId="0" applyNumberFormat="1" applyFont="1" applyBorder="1" applyAlignment="1">
      <alignment horizontal="right"/>
    </xf>
    <xf numFmtId="189" fontId="8" fillId="0" borderId="6" xfId="0" applyNumberFormat="1" applyFont="1" applyBorder="1" applyAlignment="1"/>
    <xf numFmtId="0" fontId="8" fillId="0" borderId="7" xfId="0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left" indent="1"/>
    </xf>
    <xf numFmtId="189" fontId="7" fillId="0" borderId="0" xfId="1" applyNumberFormat="1" applyFont="1" applyBorder="1" applyAlignment="1">
      <alignment horizontal="right"/>
    </xf>
    <xf numFmtId="189" fontId="7" fillId="0" borderId="6" xfId="0" applyNumberFormat="1" applyFont="1" applyBorder="1" applyAlignment="1"/>
    <xf numFmtId="4" fontId="11" fillId="0" borderId="7" xfId="0" applyNumberFormat="1" applyFont="1" applyBorder="1" applyAlignment="1">
      <alignment horizontal="right" indent="1"/>
    </xf>
    <xf numFmtId="4" fontId="7" fillId="0" borderId="7" xfId="1" applyNumberFormat="1" applyFont="1" applyBorder="1" applyAlignment="1" applyProtection="1">
      <alignment horizontal="right" indent="1"/>
      <protection locked="0" hidden="1"/>
    </xf>
    <xf numFmtId="0" fontId="8" fillId="0" borderId="5" xfId="0" applyFont="1" applyBorder="1" applyAlignment="1"/>
    <xf numFmtId="189" fontId="8" fillId="0" borderId="6" xfId="1" applyNumberFormat="1" applyFont="1" applyBorder="1" applyAlignment="1" applyProtection="1">
      <alignment horizontal="right"/>
      <protection locked="0" hidden="1"/>
    </xf>
    <xf numFmtId="189" fontId="8" fillId="0" borderId="6" xfId="1" applyNumberFormat="1" applyFont="1" applyBorder="1" applyAlignment="1" applyProtection="1">
      <protection locked="0" hidden="1"/>
    </xf>
    <xf numFmtId="4" fontId="8" fillId="0" borderId="7" xfId="1" applyNumberFormat="1" applyFont="1" applyBorder="1" applyAlignment="1" applyProtection="1">
      <alignment horizontal="right" indent="1"/>
      <protection locked="0" hidden="1"/>
    </xf>
    <xf numFmtId="0" fontId="8" fillId="0" borderId="0" xfId="0" applyFont="1" applyBorder="1" applyAlignment="1">
      <alignment horizontal="left"/>
    </xf>
    <xf numFmtId="189" fontId="11" fillId="0" borderId="6" xfId="1" applyNumberFormat="1" applyFont="1" applyBorder="1" applyAlignment="1" applyProtection="1">
      <alignment horizontal="right" vertical="center"/>
      <protection locked="0" hidden="1"/>
    </xf>
    <xf numFmtId="189" fontId="11" fillId="0" borderId="6" xfId="0" applyNumberFormat="1" applyFont="1" applyBorder="1" applyAlignment="1">
      <alignment horizontal="right" vertical="center"/>
    </xf>
    <xf numFmtId="189" fontId="11" fillId="0" borderId="6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89" fontId="7" fillId="0" borderId="0" xfId="1" applyNumberFormat="1" applyFont="1" applyBorder="1" applyAlignment="1">
      <alignment horizontal="right" vertical="center"/>
    </xf>
    <xf numFmtId="4" fontId="7" fillId="0" borderId="7" xfId="1" applyNumberFormat="1" applyFont="1" applyBorder="1" applyAlignment="1" applyProtection="1">
      <alignment horizontal="right" vertical="center"/>
      <protection locked="0" hidden="1"/>
    </xf>
    <xf numFmtId="0" fontId="12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 indent="1"/>
    </xf>
    <xf numFmtId="0" fontId="7" fillId="0" borderId="4" xfId="0" applyFont="1" applyBorder="1"/>
    <xf numFmtId="190" fontId="11" fillId="0" borderId="6" xfId="1" applyNumberFormat="1" applyFont="1" applyBorder="1" applyAlignment="1" applyProtection="1">
      <alignment horizontal="right"/>
      <protection locked="0" hidden="1"/>
    </xf>
    <xf numFmtId="190" fontId="7" fillId="0" borderId="6" xfId="1" applyNumberFormat="1" applyFont="1" applyBorder="1" applyAlignment="1" applyProtection="1">
      <alignment horizontal="right"/>
      <protection locked="0" hidden="1"/>
    </xf>
    <xf numFmtId="189" fontId="7" fillId="0" borderId="6" xfId="1" applyNumberFormat="1" applyFont="1" applyBorder="1" applyAlignment="1" applyProtection="1">
      <alignment horizontal="left" indent="1"/>
      <protection locked="0" hidden="1"/>
    </xf>
    <xf numFmtId="187" fontId="7" fillId="0" borderId="6" xfId="1" applyNumberFormat="1" applyFont="1" applyBorder="1" applyAlignment="1" applyProtection="1">
      <alignment horizontal="right"/>
      <protection locked="0" hidden="1"/>
    </xf>
    <xf numFmtId="189" fontId="7" fillId="0" borderId="6" xfId="1" applyNumberFormat="1" applyFont="1" applyBorder="1" applyAlignment="1" applyProtection="1">
      <alignment horizontal="right" indent="1"/>
      <protection locked="0" hidden="1"/>
    </xf>
    <xf numFmtId="190" fontId="8" fillId="0" borderId="6" xfId="1" applyNumberFormat="1" applyFont="1" applyBorder="1" applyAlignment="1" applyProtection="1">
      <alignment horizontal="right"/>
      <protection locked="0" hidden="1"/>
    </xf>
    <xf numFmtId="189" fontId="8" fillId="0" borderId="6" xfId="0" applyNumberFormat="1" applyFont="1" applyBorder="1" applyAlignment="1">
      <alignment horizontal="right" indent="1"/>
    </xf>
    <xf numFmtId="187" fontId="8" fillId="0" borderId="6" xfId="1" applyNumberFormat="1" applyFont="1" applyBorder="1" applyAlignment="1" applyProtection="1">
      <alignment horizontal="right"/>
      <protection locked="0" hidden="1"/>
    </xf>
    <xf numFmtId="0" fontId="8" fillId="0" borderId="7" xfId="0" applyFont="1" applyBorder="1" applyAlignment="1">
      <alignment horizontal="left"/>
    </xf>
    <xf numFmtId="190" fontId="14" fillId="0" borderId="6" xfId="1" applyNumberFormat="1" applyFont="1" applyBorder="1" applyAlignment="1" applyProtection="1">
      <alignment horizontal="right"/>
      <protection locked="0" hidden="1"/>
    </xf>
    <xf numFmtId="189" fontId="7" fillId="0" borderId="6" xfId="0" applyNumberFormat="1" applyFont="1" applyBorder="1" applyAlignment="1">
      <alignment horizontal="left"/>
    </xf>
    <xf numFmtId="190" fontId="7" fillId="0" borderId="6" xfId="0" applyNumberFormat="1" applyFont="1" applyBorder="1" applyAlignment="1">
      <alignment horizontal="right"/>
    </xf>
    <xf numFmtId="190" fontId="8" fillId="0" borderId="6" xfId="0" applyNumberFormat="1" applyFont="1" applyBorder="1" applyAlignment="1">
      <alignment horizontal="right"/>
    </xf>
    <xf numFmtId="187" fontId="8" fillId="0" borderId="6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indent="1"/>
    </xf>
    <xf numFmtId="190" fontId="7" fillId="0" borderId="5" xfId="1" applyNumberFormat="1" applyFont="1" applyBorder="1" applyAlignment="1" applyProtection="1">
      <alignment horizontal="right"/>
      <protection locked="0" hidden="1"/>
    </xf>
    <xf numFmtId="187" fontId="7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6" xfId="0" applyFont="1" applyBorder="1"/>
  </cellXfs>
  <cellStyles count="5">
    <cellStyle name="Comma 2" xfId="2"/>
    <cellStyle name="Comma 3" xfId="1"/>
    <cellStyle name="Normal" xfId="0" builtinId="0"/>
    <cellStyle name="Normal 2" xfId="3"/>
    <cellStyle name="เครื่องหมายจุลภาค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1714500</xdr:colOff>
      <xdr:row>0</xdr:row>
      <xdr:rowOff>19050</xdr:rowOff>
    </xdr:from>
    <xdr:to>
      <xdr:col>17</xdr:col>
      <xdr:colOff>19050</xdr:colOff>
      <xdr:row>26</xdr:row>
      <xdr:rowOff>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0258425" y="19050"/>
          <a:ext cx="619125" cy="7048500"/>
          <a:chOff x="997" y="0"/>
          <a:chExt cx="65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21</xdr:row>
      <xdr:rowOff>0</xdr:rowOff>
    </xdr:from>
    <xdr:to>
      <xdr:col>17</xdr:col>
      <xdr:colOff>9525</xdr:colOff>
      <xdr:row>22</xdr:row>
      <xdr:rowOff>123825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372725" y="59436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28575</xdr:colOff>
      <xdr:row>21</xdr:row>
      <xdr:rowOff>0</xdr:rowOff>
    </xdr:from>
    <xdr:to>
      <xdr:col>17</xdr:col>
      <xdr:colOff>257175</xdr:colOff>
      <xdr:row>21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10391775" y="594360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17</xdr:col>
      <xdr:colOff>47625</xdr:colOff>
      <xdr:row>20</xdr:row>
      <xdr:rowOff>314325</xdr:rowOff>
    </xdr:from>
    <xdr:to>
      <xdr:col>17</xdr:col>
      <xdr:colOff>257175</xdr:colOff>
      <xdr:row>20</xdr:row>
      <xdr:rowOff>314325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0410825" y="5943600"/>
          <a:ext cx="209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1809750</xdr:colOff>
      <xdr:row>0</xdr:row>
      <xdr:rowOff>0</xdr:rowOff>
    </xdr:from>
    <xdr:to>
      <xdr:col>17</xdr:col>
      <xdr:colOff>19050</xdr:colOff>
      <xdr:row>25</xdr:row>
      <xdr:rowOff>0</xdr:rowOff>
    </xdr:to>
    <xdr:grpSp>
      <xdr:nvGrpSpPr>
        <xdr:cNvPr id="5" name="Group 117"/>
        <xdr:cNvGrpSpPr>
          <a:grpSpLocks/>
        </xdr:cNvGrpSpPr>
      </xdr:nvGrpSpPr>
      <xdr:grpSpPr bwMode="auto">
        <a:xfrm>
          <a:off x="10306050" y="0"/>
          <a:ext cx="523875" cy="6972300"/>
          <a:chOff x="996" y="0"/>
          <a:chExt cx="55" cy="703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00" y="159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25</xdr:row>
      <xdr:rowOff>19050</xdr:rowOff>
    </xdr:from>
    <xdr:to>
      <xdr:col>16</xdr:col>
      <xdr:colOff>9525</xdr:colOff>
      <xdr:row>27</xdr:row>
      <xdr:rowOff>123825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924675"/>
          <a:ext cx="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6</xdr:col>
      <xdr:colOff>123825</xdr:colOff>
      <xdr:row>10</xdr:row>
      <xdr:rowOff>0</xdr:rowOff>
    </xdr:from>
    <xdr:to>
      <xdr:col>6</xdr:col>
      <xdr:colOff>314325</xdr:colOff>
      <xdr:row>11</xdr:row>
      <xdr:rowOff>66675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781425" y="2762250"/>
          <a:ext cx="190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123825</xdr:colOff>
      <xdr:row>10</xdr:row>
      <xdr:rowOff>0</xdr:rowOff>
    </xdr:from>
    <xdr:to>
      <xdr:col>6</xdr:col>
      <xdr:colOff>314325</xdr:colOff>
      <xdr:row>11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81425" y="2762250"/>
          <a:ext cx="190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9</xdr:row>
      <xdr:rowOff>47625</xdr:rowOff>
    </xdr:from>
    <xdr:to>
      <xdr:col>6</xdr:col>
      <xdr:colOff>190500</xdr:colOff>
      <xdr:row>10</xdr:row>
      <xdr:rowOff>190500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657600" y="2533650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1990725</xdr:colOff>
      <xdr:row>10</xdr:row>
      <xdr:rowOff>47625</xdr:rowOff>
    </xdr:from>
    <xdr:to>
      <xdr:col>6</xdr:col>
      <xdr:colOff>190500</xdr:colOff>
      <xdr:row>11</xdr:row>
      <xdr:rowOff>190500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657600" y="2809875"/>
          <a:ext cx="190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1733550</xdr:colOff>
      <xdr:row>0</xdr:row>
      <xdr:rowOff>0</xdr:rowOff>
    </xdr:from>
    <xdr:to>
      <xdr:col>16</xdr:col>
      <xdr:colOff>247650</xdr:colOff>
      <xdr:row>26</xdr:row>
      <xdr:rowOff>171450</xdr:rowOff>
    </xdr:to>
    <xdr:grpSp>
      <xdr:nvGrpSpPr>
        <xdr:cNvPr id="527" name="Group 74"/>
        <xdr:cNvGrpSpPr>
          <a:grpSpLocks/>
        </xdr:cNvGrpSpPr>
      </xdr:nvGrpSpPr>
      <xdr:grpSpPr bwMode="auto">
        <a:xfrm>
          <a:off x="10372725" y="0"/>
          <a:ext cx="619125" cy="7048500"/>
          <a:chOff x="997" y="0"/>
          <a:chExt cx="65" cy="668"/>
        </a:xfrm>
      </xdr:grpSpPr>
      <xdr:sp macro="" textlink="">
        <xdr:nvSpPr>
          <xdr:cNvPr id="528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529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0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06;&#3639;&#3605;&#3639;&#3592;&#3633;&#3591;&#3627;&#3623;&#3633;&#3604;56/&#3610;&#3607;&#3607;&#3637;&#3656;16/&#3610;&#3607;&#3607;&#3637;&#3656;%2016N&#3626;&#3606;&#3636;&#3605;&#3636;&#3585;&#3634;&#3619;&#3588;&#3621;&#3633;&#3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6.1"/>
      <sheetName val="T-16.2.1"/>
      <sheetName val="T-16.2.2"/>
      <sheetName val="T-16.2.3"/>
      <sheetName val="T-16.3.1"/>
      <sheetName val="T-16.3.2"/>
      <sheetName val="T-16.4"/>
      <sheetName val="T-16.5"/>
      <sheetName val="T-16.2.3 (2)"/>
    </sheetNames>
    <sheetDataSet>
      <sheetData sheetId="0"/>
      <sheetData sheetId="1"/>
      <sheetData sheetId="2">
        <row r="10">
          <cell r="E10">
            <v>19100252.489999998</v>
          </cell>
          <cell r="F10">
            <v>370593</v>
          </cell>
          <cell r="G10">
            <v>258618.63</v>
          </cell>
          <cell r="I10">
            <v>236840.2</v>
          </cell>
          <cell r="J10">
            <v>19847370.899999999</v>
          </cell>
          <cell r="K10">
            <v>23695644.719999999</v>
          </cell>
          <cell r="L10">
            <v>18792880.82</v>
          </cell>
          <cell r="M10">
            <v>1470599.58</v>
          </cell>
        </row>
        <row r="11">
          <cell r="E11">
            <v>13162755.66</v>
          </cell>
          <cell r="F11">
            <v>100624.15</v>
          </cell>
          <cell r="G11">
            <v>177004.77</v>
          </cell>
          <cell r="I11">
            <v>112900</v>
          </cell>
          <cell r="J11">
            <v>17791905</v>
          </cell>
          <cell r="K11">
            <v>15551722.859999999</v>
          </cell>
          <cell r="L11">
            <v>25657248.93</v>
          </cell>
          <cell r="M11">
            <v>2066685.48</v>
          </cell>
        </row>
        <row r="12">
          <cell r="E12">
            <v>10711603.100000001</v>
          </cell>
          <cell r="F12">
            <v>38660.65</v>
          </cell>
          <cell r="G12">
            <v>142683.79999999999</v>
          </cell>
          <cell r="I12">
            <v>18600</v>
          </cell>
          <cell r="J12">
            <v>17119124</v>
          </cell>
          <cell r="K12">
            <v>13418871.709999999</v>
          </cell>
          <cell r="L12">
            <v>13310044</v>
          </cell>
          <cell r="M12">
            <v>1446962.51</v>
          </cell>
        </row>
        <row r="13">
          <cell r="E13">
            <v>12879514.960000001</v>
          </cell>
          <cell r="F13">
            <v>30186.6</v>
          </cell>
          <cell r="G13">
            <v>100034.97</v>
          </cell>
          <cell r="I13">
            <v>111410</v>
          </cell>
          <cell r="J13">
            <v>23327614</v>
          </cell>
          <cell r="K13">
            <v>14035240.390000002</v>
          </cell>
          <cell r="L13">
            <v>19785735.960000001</v>
          </cell>
          <cell r="M13">
            <v>1458444.57</v>
          </cell>
        </row>
        <row r="14">
          <cell r="E14">
            <v>13408603.139999999</v>
          </cell>
          <cell r="F14">
            <v>92856</v>
          </cell>
          <cell r="G14">
            <v>135476.48000000001</v>
          </cell>
          <cell r="I14">
            <v>158036.78</v>
          </cell>
          <cell r="J14">
            <v>20286975</v>
          </cell>
          <cell r="K14">
            <v>16747950.169999998</v>
          </cell>
          <cell r="L14">
            <v>1214355.2</v>
          </cell>
          <cell r="M14">
            <v>1499077.24</v>
          </cell>
        </row>
        <row r="15">
          <cell r="E15">
            <v>9803004.540000001</v>
          </cell>
          <cell r="F15">
            <v>246198.05</v>
          </cell>
          <cell r="G15">
            <v>73083.81</v>
          </cell>
          <cell r="I15">
            <v>97222</v>
          </cell>
          <cell r="J15">
            <v>10319575.68</v>
          </cell>
          <cell r="K15">
            <v>9594369.5299999993</v>
          </cell>
          <cell r="L15">
            <v>8428962</v>
          </cell>
          <cell r="M15">
            <v>1020803.75</v>
          </cell>
        </row>
      </sheetData>
      <sheetData sheetId="3">
        <row r="11">
          <cell r="E11">
            <v>7567620.2599999998</v>
          </cell>
          <cell r="F11">
            <v>78008.649999999994</v>
          </cell>
          <cell r="G11">
            <v>102726.15</v>
          </cell>
          <cell r="I11">
            <v>102610</v>
          </cell>
          <cell r="J11">
            <v>7957501</v>
          </cell>
          <cell r="K11">
            <v>8717367.2100000009</v>
          </cell>
          <cell r="L11">
            <v>4886065</v>
          </cell>
          <cell r="M11">
            <v>684380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showGridLines="0" zoomScaleNormal="100" workbookViewId="0">
      <selection activeCell="S8" sqref="S8"/>
    </sheetView>
  </sheetViews>
  <sheetFormatPr defaultRowHeight="18.75" x14ac:dyDescent="0.3"/>
  <cols>
    <col min="1" max="1" width="1.7109375" style="1" customWidth="1"/>
    <col min="2" max="2" width="6" style="1" customWidth="1"/>
    <col min="3" max="3" width="5.140625" style="1" customWidth="1"/>
    <col min="4" max="4" width="4.5703125" style="1" customWidth="1"/>
    <col min="5" max="5" width="12.42578125" style="2" customWidth="1"/>
    <col min="6" max="6" width="11.140625" style="2" customWidth="1"/>
    <col min="7" max="7" width="10.7109375" style="3" customWidth="1"/>
    <col min="8" max="9" width="10.85546875" style="2" customWidth="1"/>
    <col min="10" max="10" width="13.42578125" style="2" customWidth="1"/>
    <col min="11" max="11" width="13.85546875" style="2" customWidth="1"/>
    <col min="12" max="12" width="13.28515625" style="2" customWidth="1"/>
    <col min="13" max="13" width="12.85546875" style="2" customWidth="1"/>
    <col min="14" max="14" width="1.28515625" style="1" customWidth="1"/>
    <col min="15" max="15" width="28" style="1" customWidth="1"/>
    <col min="16" max="16" width="2.5703125" style="1" customWidth="1"/>
    <col min="17" max="17" width="4.140625" style="1" customWidth="1"/>
    <col min="18" max="16384" width="9.140625" style="1"/>
  </cols>
  <sheetData>
    <row r="1" spans="1:15" s="100" customFormat="1" x14ac:dyDescent="0.3">
      <c r="B1" s="103" t="s">
        <v>65</v>
      </c>
      <c r="C1" s="99">
        <v>16.2</v>
      </c>
      <c r="D1" s="103" t="s">
        <v>64</v>
      </c>
      <c r="E1" s="101"/>
      <c r="F1" s="101"/>
      <c r="G1" s="102"/>
      <c r="H1" s="101"/>
      <c r="I1" s="101"/>
      <c r="J1" s="101"/>
      <c r="K1" s="101"/>
      <c r="L1" s="101"/>
      <c r="M1" s="101"/>
    </row>
    <row r="2" spans="1:15" s="95" customFormat="1" x14ac:dyDescent="0.3">
      <c r="B2" s="98" t="s">
        <v>63</v>
      </c>
      <c r="C2" s="99">
        <v>16.2</v>
      </c>
      <c r="D2" s="98" t="s">
        <v>62</v>
      </c>
      <c r="E2" s="96"/>
      <c r="F2" s="96"/>
      <c r="G2" s="97"/>
      <c r="H2" s="96"/>
      <c r="I2" s="96"/>
      <c r="J2" s="96"/>
      <c r="K2" s="96"/>
      <c r="L2" s="96"/>
      <c r="M2" s="96"/>
    </row>
    <row r="3" spans="1:15" s="1" customFormat="1" ht="6" customHeight="1" x14ac:dyDescent="0.3">
      <c r="E3" s="2"/>
      <c r="F3" s="2"/>
      <c r="G3" s="3"/>
      <c r="H3" s="2"/>
      <c r="I3" s="2"/>
      <c r="J3" s="2"/>
      <c r="K3" s="2"/>
      <c r="L3" s="2"/>
      <c r="M3" s="2"/>
    </row>
    <row r="4" spans="1:15" s="60" customFormat="1" ht="21" customHeight="1" x14ac:dyDescent="0.25">
      <c r="A4" s="94" t="s">
        <v>61</v>
      </c>
      <c r="B4" s="94"/>
      <c r="C4" s="94"/>
      <c r="D4" s="93"/>
      <c r="E4" s="92" t="s">
        <v>60</v>
      </c>
      <c r="F4" s="91"/>
      <c r="G4" s="91"/>
      <c r="H4" s="91"/>
      <c r="I4" s="91"/>
      <c r="J4" s="90"/>
      <c r="K4" s="89" t="s">
        <v>57</v>
      </c>
      <c r="L4" s="88"/>
      <c r="M4" s="88"/>
      <c r="N4" s="87" t="s">
        <v>59</v>
      </c>
      <c r="O4" s="86"/>
    </row>
    <row r="5" spans="1:15" s="60" customFormat="1" ht="21" customHeight="1" x14ac:dyDescent="0.25">
      <c r="A5" s="79"/>
      <c r="B5" s="79"/>
      <c r="C5" s="79"/>
      <c r="D5" s="78"/>
      <c r="E5" s="85" t="s">
        <v>58</v>
      </c>
      <c r="F5" s="84"/>
      <c r="G5" s="84"/>
      <c r="H5" s="84"/>
      <c r="I5" s="84"/>
      <c r="J5" s="83"/>
      <c r="K5" s="82" t="s">
        <v>35</v>
      </c>
      <c r="L5" s="81"/>
      <c r="M5" s="81"/>
      <c r="N5" s="74"/>
      <c r="O5" s="73"/>
    </row>
    <row r="6" spans="1:15" s="60" customFormat="1" ht="21" customHeight="1" x14ac:dyDescent="0.25">
      <c r="A6" s="79"/>
      <c r="B6" s="79"/>
      <c r="C6" s="79"/>
      <c r="D6" s="78"/>
      <c r="E6" s="76"/>
      <c r="F6" s="76"/>
      <c r="G6" s="77"/>
      <c r="H6" s="76"/>
      <c r="I6" s="76"/>
      <c r="J6" s="80"/>
      <c r="K6" s="75"/>
      <c r="L6" s="75" t="s">
        <v>57</v>
      </c>
      <c r="M6" s="75" t="s">
        <v>57</v>
      </c>
      <c r="N6" s="74"/>
      <c r="O6" s="73"/>
    </row>
    <row r="7" spans="1:15" s="60" customFormat="1" ht="21" customHeight="1" x14ac:dyDescent="0.25">
      <c r="A7" s="79"/>
      <c r="B7" s="79"/>
      <c r="C7" s="79"/>
      <c r="D7" s="78"/>
      <c r="E7" s="76" t="s">
        <v>56</v>
      </c>
      <c r="F7" s="76" t="s">
        <v>55</v>
      </c>
      <c r="G7" s="77" t="s">
        <v>54</v>
      </c>
      <c r="H7" s="76" t="s">
        <v>53</v>
      </c>
      <c r="I7" s="76" t="s">
        <v>52</v>
      </c>
      <c r="J7" s="75" t="s">
        <v>51</v>
      </c>
      <c r="K7" s="75" t="s">
        <v>50</v>
      </c>
      <c r="L7" s="75" t="s">
        <v>49</v>
      </c>
      <c r="M7" s="75" t="s">
        <v>48</v>
      </c>
      <c r="N7" s="74"/>
      <c r="O7" s="73"/>
    </row>
    <row r="8" spans="1:15" s="60" customFormat="1" ht="21" customHeight="1" x14ac:dyDescent="0.25">
      <c r="A8" s="79"/>
      <c r="B8" s="79"/>
      <c r="C8" s="79"/>
      <c r="D8" s="78"/>
      <c r="E8" s="76" t="s">
        <v>47</v>
      </c>
      <c r="F8" s="76" t="s">
        <v>46</v>
      </c>
      <c r="G8" s="77" t="s">
        <v>45</v>
      </c>
      <c r="H8" s="76" t="s">
        <v>44</v>
      </c>
      <c r="I8" s="76" t="s">
        <v>43</v>
      </c>
      <c r="J8" s="76" t="s">
        <v>42</v>
      </c>
      <c r="K8" s="75" t="s">
        <v>41</v>
      </c>
      <c r="L8" s="75" t="s">
        <v>40</v>
      </c>
      <c r="M8" s="75" t="s">
        <v>39</v>
      </c>
      <c r="N8" s="74"/>
      <c r="O8" s="73"/>
    </row>
    <row r="9" spans="1:15" s="60" customFormat="1" ht="21" customHeight="1" x14ac:dyDescent="0.25">
      <c r="A9" s="72"/>
      <c r="B9" s="72"/>
      <c r="C9" s="72"/>
      <c r="D9" s="71"/>
      <c r="E9" s="69" t="s">
        <v>38</v>
      </c>
      <c r="F9" s="69" t="s">
        <v>37</v>
      </c>
      <c r="G9" s="70"/>
      <c r="H9" s="69" t="s">
        <v>36</v>
      </c>
      <c r="I9" s="69"/>
      <c r="J9" s="69"/>
      <c r="K9" s="68" t="s">
        <v>35</v>
      </c>
      <c r="L9" s="68" t="s">
        <v>34</v>
      </c>
      <c r="M9" s="68" t="s">
        <v>33</v>
      </c>
      <c r="N9" s="67"/>
      <c r="O9" s="66"/>
    </row>
    <row r="10" spans="1:15" s="60" customFormat="1" ht="3" customHeight="1" x14ac:dyDescent="0.25">
      <c r="A10" s="61"/>
      <c r="B10" s="61"/>
      <c r="C10" s="61"/>
      <c r="D10" s="65"/>
      <c r="E10" s="63"/>
      <c r="F10" s="63"/>
      <c r="G10" s="64"/>
      <c r="H10" s="63"/>
      <c r="I10" s="63"/>
      <c r="J10" s="63"/>
      <c r="K10" s="63"/>
      <c r="L10" s="63"/>
      <c r="M10" s="63"/>
      <c r="N10" s="62"/>
      <c r="O10" s="61"/>
    </row>
    <row r="11" spans="1:15" s="15" customFormat="1" ht="24" customHeight="1" x14ac:dyDescent="0.25">
      <c r="A11" s="22" t="s">
        <v>32</v>
      </c>
      <c r="B11" s="22"/>
      <c r="C11" s="22"/>
      <c r="D11" s="21"/>
      <c r="E11" s="20">
        <f>SUM(E12:E24)</f>
        <v>386788180.85000002</v>
      </c>
      <c r="F11" s="18">
        <f>SUM(F12:F24)</f>
        <v>22381482.27</v>
      </c>
      <c r="G11" s="18">
        <f>SUM(G12:G24)</f>
        <v>6681951.4799999995</v>
      </c>
      <c r="H11" s="59">
        <f>SUM(H12:H24)</f>
        <v>2322452.46</v>
      </c>
      <c r="I11" s="18">
        <f>SUM(I12:I24)</f>
        <v>3898345.58</v>
      </c>
      <c r="J11" s="18">
        <f>SUM(J12:J24)</f>
        <v>335269390.94</v>
      </c>
      <c r="K11" s="18">
        <f>SUM(K12:K24)</f>
        <v>408364171.42000008</v>
      </c>
      <c r="L11" s="18">
        <f>SUM(L12:L24)</f>
        <v>277067069.19999999</v>
      </c>
      <c r="M11" s="18">
        <f>SUM(M12:M24)</f>
        <v>41385963.390000001</v>
      </c>
      <c r="N11" s="17" t="s">
        <v>31</v>
      </c>
      <c r="O11" s="16"/>
    </row>
    <row r="12" spans="1:15" s="4" customFormat="1" ht="24" customHeight="1" x14ac:dyDescent="0.25">
      <c r="A12" s="14" t="s">
        <v>30</v>
      </c>
      <c r="B12" s="50"/>
      <c r="C12" s="50"/>
      <c r="D12" s="49"/>
      <c r="E12" s="48">
        <v>65894410.549999997</v>
      </c>
      <c r="F12" s="52">
        <v>8601570.4800000004</v>
      </c>
      <c r="G12" s="52">
        <v>3848958.02</v>
      </c>
      <c r="H12" s="36">
        <v>1362901.67</v>
      </c>
      <c r="I12" s="51">
        <v>421874</v>
      </c>
      <c r="J12" s="55">
        <v>27738118</v>
      </c>
      <c r="K12" s="56">
        <v>90702905.569999993</v>
      </c>
      <c r="L12" s="56">
        <v>90217724.310000002</v>
      </c>
      <c r="M12" s="56">
        <v>6745892.8999999994</v>
      </c>
      <c r="N12" s="14" t="s">
        <v>29</v>
      </c>
      <c r="O12" s="16"/>
    </row>
    <row r="13" spans="1:15" s="4" customFormat="1" ht="24" customHeight="1" x14ac:dyDescent="0.25">
      <c r="A13" s="14" t="s">
        <v>28</v>
      </c>
      <c r="B13" s="50"/>
      <c r="C13" s="50"/>
      <c r="D13" s="49"/>
      <c r="E13" s="48">
        <v>47428134.510000005</v>
      </c>
      <c r="F13" s="26">
        <v>934583.07000000007</v>
      </c>
      <c r="G13" s="47">
        <v>225702.89</v>
      </c>
      <c r="H13" s="19" t="s">
        <v>1</v>
      </c>
      <c r="I13" s="26">
        <v>559040.82000000007</v>
      </c>
      <c r="J13" s="26">
        <v>39148674</v>
      </c>
      <c r="K13" s="26">
        <v>41691603.359999999</v>
      </c>
      <c r="L13" s="26">
        <v>43094864.75</v>
      </c>
      <c r="M13" s="46">
        <v>4943027.6099999994</v>
      </c>
      <c r="N13" s="45" t="s">
        <v>27</v>
      </c>
      <c r="O13" s="16"/>
    </row>
    <row r="14" spans="1:15" s="4" customFormat="1" ht="24" customHeight="1" x14ac:dyDescent="0.25">
      <c r="A14" s="14" t="s">
        <v>26</v>
      </c>
      <c r="B14" s="50"/>
      <c r="C14" s="50"/>
      <c r="D14" s="49"/>
      <c r="E14" s="48">
        <v>22462699.719999999</v>
      </c>
      <c r="F14" s="26">
        <v>536707.69999999995</v>
      </c>
      <c r="G14" s="47">
        <v>419940.97</v>
      </c>
      <c r="H14" s="19" t="s">
        <v>1</v>
      </c>
      <c r="I14" s="26">
        <v>131910.97</v>
      </c>
      <c r="J14" s="26">
        <v>22960966</v>
      </c>
      <c r="K14" s="26">
        <v>26517871.879999999</v>
      </c>
      <c r="L14" s="26">
        <v>16644382.5</v>
      </c>
      <c r="M14" s="46">
        <v>3678399.13</v>
      </c>
      <c r="N14" s="45" t="s">
        <v>25</v>
      </c>
      <c r="O14" s="16"/>
    </row>
    <row r="15" spans="1:15" s="4" customFormat="1" ht="24" customHeight="1" x14ac:dyDescent="0.25">
      <c r="A15" s="14" t="s">
        <v>24</v>
      </c>
      <c r="B15" s="50"/>
      <c r="C15" s="50"/>
      <c r="D15" s="49"/>
      <c r="E15" s="48">
        <v>21960854.580000002</v>
      </c>
      <c r="F15" s="26">
        <v>558249.75</v>
      </c>
      <c r="G15" s="47">
        <v>398439.72</v>
      </c>
      <c r="H15" s="19" t="s">
        <v>1</v>
      </c>
      <c r="I15" s="26">
        <v>142733</v>
      </c>
      <c r="J15" s="26">
        <v>23103060.699999999</v>
      </c>
      <c r="K15" s="26">
        <v>25622512.719999999</v>
      </c>
      <c r="L15" s="26">
        <v>4923305.32</v>
      </c>
      <c r="M15" s="46">
        <v>2218606.09</v>
      </c>
      <c r="N15" s="45" t="s">
        <v>23</v>
      </c>
      <c r="O15" s="16"/>
    </row>
    <row r="16" spans="1:15" s="4" customFormat="1" ht="24" customHeight="1" x14ac:dyDescent="0.25">
      <c r="A16" s="14" t="s">
        <v>22</v>
      </c>
      <c r="B16" s="50"/>
      <c r="C16" s="50"/>
      <c r="D16" s="49"/>
      <c r="E16" s="48">
        <v>31147878.130000003</v>
      </c>
      <c r="F16" s="58">
        <v>1773054.55</v>
      </c>
      <c r="G16" s="42">
        <v>336902.61</v>
      </c>
      <c r="H16" s="19" t="s">
        <v>1</v>
      </c>
      <c r="I16" s="41">
        <v>161573</v>
      </c>
      <c r="J16" s="41">
        <v>33429179</v>
      </c>
      <c r="K16" s="57">
        <v>29513944.589999996</v>
      </c>
      <c r="L16" s="56">
        <v>26955890.399999999</v>
      </c>
      <c r="M16" s="56">
        <v>5668905.8500000006</v>
      </c>
      <c r="N16" s="14" t="s">
        <v>21</v>
      </c>
      <c r="O16" s="16"/>
    </row>
    <row r="17" spans="1:15" s="4" customFormat="1" ht="24" customHeight="1" x14ac:dyDescent="0.25">
      <c r="A17" s="14" t="s">
        <v>20</v>
      </c>
      <c r="B17" s="50"/>
      <c r="C17" s="50"/>
      <c r="D17" s="49"/>
      <c r="E17" s="48">
        <v>19321109.620000001</v>
      </c>
      <c r="F17" s="52">
        <v>1045318</v>
      </c>
      <c r="G17" s="55">
        <v>132167.06</v>
      </c>
      <c r="H17" s="19" t="s">
        <v>1</v>
      </c>
      <c r="I17" s="55">
        <v>96538</v>
      </c>
      <c r="J17" s="54">
        <v>33429179</v>
      </c>
      <c r="K17" s="53">
        <v>21092619.41</v>
      </c>
      <c r="L17" s="52">
        <v>26526841.399999999</v>
      </c>
      <c r="M17" s="51">
        <v>6509759.6399999987</v>
      </c>
      <c r="N17" s="14" t="s">
        <v>19</v>
      </c>
      <c r="O17" s="16"/>
    </row>
    <row r="18" spans="1:15" s="4" customFormat="1" ht="24" customHeight="1" x14ac:dyDescent="0.25">
      <c r="A18" s="14" t="s">
        <v>18</v>
      </c>
      <c r="B18" s="50"/>
      <c r="C18" s="50"/>
      <c r="D18" s="49"/>
      <c r="E18" s="48">
        <v>68285880.939999998</v>
      </c>
      <c r="F18" s="26">
        <v>5841401.4199999999</v>
      </c>
      <c r="G18" s="47">
        <v>790612.74</v>
      </c>
      <c r="H18" s="19" t="s">
        <v>1</v>
      </c>
      <c r="I18" s="47">
        <v>249823</v>
      </c>
      <c r="J18" s="26">
        <v>30180232.669999998</v>
      </c>
      <c r="K18" s="47">
        <v>57315926.290000007</v>
      </c>
      <c r="L18" s="47">
        <v>23466314.52</v>
      </c>
      <c r="M18" s="26">
        <v>3101292.02</v>
      </c>
      <c r="N18" s="45" t="s">
        <v>17</v>
      </c>
      <c r="O18" s="16"/>
    </row>
    <row r="19" spans="1:15" s="4" customFormat="1" ht="24" customHeight="1" x14ac:dyDescent="0.25">
      <c r="A19" s="14" t="s">
        <v>16</v>
      </c>
      <c r="B19" s="50"/>
      <c r="C19" s="50"/>
      <c r="D19" s="49"/>
      <c r="E19" s="48">
        <v>37830711.880000003</v>
      </c>
      <c r="F19" s="26">
        <v>1332724.55</v>
      </c>
      <c r="G19" s="47">
        <v>2654</v>
      </c>
      <c r="H19" s="36">
        <v>445825.79</v>
      </c>
      <c r="I19" s="26">
        <v>1672090.27</v>
      </c>
      <c r="J19" s="26">
        <v>39638451</v>
      </c>
      <c r="K19" s="26">
        <v>36098106.060000002</v>
      </c>
      <c r="L19" s="26">
        <v>25848478.27</v>
      </c>
      <c r="M19" s="46">
        <v>3699249</v>
      </c>
      <c r="N19" s="45" t="s">
        <v>15</v>
      </c>
      <c r="O19" s="16"/>
    </row>
    <row r="20" spans="1:15" s="31" customFormat="1" ht="24" customHeight="1" x14ac:dyDescent="0.25">
      <c r="A20" s="40"/>
      <c r="B20" s="39" t="s">
        <v>14</v>
      </c>
      <c r="C20" s="39"/>
      <c r="D20" s="38"/>
      <c r="E20" s="37">
        <v>12343896.319999997</v>
      </c>
      <c r="F20" s="35">
        <v>88828.55</v>
      </c>
      <c r="G20" s="35">
        <v>105004.44</v>
      </c>
      <c r="H20" s="19" t="s">
        <v>1</v>
      </c>
      <c r="I20" s="35">
        <v>114950</v>
      </c>
      <c r="J20" s="35">
        <v>14795915.129999999</v>
      </c>
      <c r="K20" s="34">
        <v>13730183.85</v>
      </c>
      <c r="L20" s="34">
        <v>863948</v>
      </c>
      <c r="M20" s="34">
        <v>767343.27</v>
      </c>
      <c r="N20" s="44" t="s">
        <v>13</v>
      </c>
      <c r="O20" s="40"/>
    </row>
    <row r="21" spans="1:15" s="31" customFormat="1" ht="24" customHeight="1" x14ac:dyDescent="0.25">
      <c r="A21" s="40"/>
      <c r="B21" s="39" t="s">
        <v>12</v>
      </c>
      <c r="C21" s="39"/>
      <c r="D21" s="38"/>
      <c r="E21" s="37">
        <v>18709860.169999998</v>
      </c>
      <c r="F21" s="35">
        <v>612279.70000000007</v>
      </c>
      <c r="G21" s="43">
        <v>103298.1</v>
      </c>
      <c r="H21" s="19" t="s">
        <v>1</v>
      </c>
      <c r="I21" s="42">
        <v>88500</v>
      </c>
      <c r="J21" s="41">
        <v>25834109.219999999</v>
      </c>
      <c r="K21" s="41">
        <v>21479111.410000004</v>
      </c>
      <c r="L21" s="41">
        <v>4731132</v>
      </c>
      <c r="M21" s="41">
        <v>1480831</v>
      </c>
      <c r="N21" s="33"/>
      <c r="O21" s="33" t="s">
        <v>11</v>
      </c>
    </row>
    <row r="22" spans="1:15" s="31" customFormat="1" ht="24" customHeight="1" x14ac:dyDescent="0.25">
      <c r="A22" s="40"/>
      <c r="B22" s="39" t="s">
        <v>10</v>
      </c>
      <c r="C22" s="39"/>
      <c r="D22" s="38"/>
      <c r="E22" s="37">
        <v>10156188.689999999</v>
      </c>
      <c r="F22" s="35">
        <v>186160.14</v>
      </c>
      <c r="G22" s="35">
        <v>187140.15</v>
      </c>
      <c r="H22" s="36">
        <v>88660</v>
      </c>
      <c r="I22" s="35">
        <v>88450.09</v>
      </c>
      <c r="J22" s="35">
        <v>11384431.59</v>
      </c>
      <c r="K22" s="34">
        <v>9616626.3499999996</v>
      </c>
      <c r="L22" s="34">
        <v>10877231.279999999</v>
      </c>
      <c r="M22" s="34">
        <v>627789</v>
      </c>
      <c r="N22" s="33"/>
      <c r="O22" s="32" t="s">
        <v>9</v>
      </c>
    </row>
    <row r="23" spans="1:15" s="31" customFormat="1" ht="24" customHeight="1" x14ac:dyDescent="0.25">
      <c r="A23" s="40"/>
      <c r="B23" s="39" t="s">
        <v>8</v>
      </c>
      <c r="C23" s="39"/>
      <c r="D23" s="38"/>
      <c r="E23" s="37">
        <v>23090773.970000003</v>
      </c>
      <c r="F23" s="35">
        <v>862323.25</v>
      </c>
      <c r="G23" s="35">
        <v>73214.720000000001</v>
      </c>
      <c r="H23" s="36">
        <v>425065</v>
      </c>
      <c r="I23" s="35">
        <v>125690.54</v>
      </c>
      <c r="J23" s="35">
        <v>25587498.41</v>
      </c>
      <c r="K23" s="34">
        <v>26791946.479999997</v>
      </c>
      <c r="L23" s="34">
        <v>2635556.4500000002</v>
      </c>
      <c r="M23" s="34">
        <v>1376441.88</v>
      </c>
      <c r="N23" s="33"/>
      <c r="O23" s="32" t="s">
        <v>7</v>
      </c>
    </row>
    <row r="24" spans="1:15" s="4" customFormat="1" ht="24" customHeight="1" x14ac:dyDescent="0.25">
      <c r="A24" s="16"/>
      <c r="B24" s="30" t="s">
        <v>6</v>
      </c>
      <c r="C24" s="30"/>
      <c r="D24" s="29"/>
      <c r="E24" s="28">
        <v>8155781.7699999996</v>
      </c>
      <c r="F24" s="27">
        <v>8281.11</v>
      </c>
      <c r="G24" s="27">
        <v>57916.06</v>
      </c>
      <c r="H24" s="19" t="s">
        <v>1</v>
      </c>
      <c r="I24" s="27">
        <v>45171.89</v>
      </c>
      <c r="J24" s="27">
        <v>8039576.2199999997</v>
      </c>
      <c r="K24" s="26">
        <v>8190813.4499999993</v>
      </c>
      <c r="L24" s="26">
        <v>281400</v>
      </c>
      <c r="M24" s="25">
        <v>568426</v>
      </c>
      <c r="N24" s="24"/>
      <c r="O24" s="23" t="s">
        <v>5</v>
      </c>
    </row>
    <row r="25" spans="1:15" s="15" customFormat="1" ht="24" customHeight="1" x14ac:dyDescent="0.25">
      <c r="A25" s="22" t="s">
        <v>4</v>
      </c>
      <c r="B25" s="22"/>
      <c r="C25" s="22"/>
      <c r="D25" s="21"/>
      <c r="E25" s="20">
        <f>+E26+'[1]T-16.2.2'!E10+'[1]T-16.2.2'!E11+'[1]T-16.2.2'!E12+'[1]T-16.2.2'!E13+'[1]T-16.2.2'!E14+'[1]T-16.2.2'!E15</f>
        <v>93812264.890000001</v>
      </c>
      <c r="F25" s="18">
        <f>+F26+'[1]T-16.2.2'!F10+'[1]T-16.2.2'!F11+'[1]T-16.2.2'!F12+'[1]T-16.2.2'!F13+'[1]T-16.2.2'!F14+'[1]T-16.2.2'!F15</f>
        <v>1133523.25</v>
      </c>
      <c r="G25" s="18">
        <f>+G26+'[1]T-16.2.2'!G10+'[1]T-16.2.2'!G11+'[1]T-16.2.2'!G12+'[1]T-16.2.2'!G13+'[1]T-16.2.2'!G14+'[1]T-16.2.2'!G15</f>
        <v>990781.85000000009</v>
      </c>
      <c r="H25" s="19" t="s">
        <v>1</v>
      </c>
      <c r="I25" s="18">
        <f>+I26+'[1]T-16.2.2'!I10+'[1]T-16.2.2'!I11+'[1]T-16.2.2'!I12+'[1]T-16.2.2'!I13+'[1]T-16.2.2'!I14+'[1]T-16.2.2'!I15</f>
        <v>797638.98</v>
      </c>
      <c r="J25" s="18">
        <f>+J26+'[1]T-16.2.2'!J10+'[1]T-16.2.2'!J11+'[1]T-16.2.2'!J12+'[1]T-16.2.2'!J13+'[1]T-16.2.2'!J14+'[1]T-16.2.2'!J15</f>
        <v>123213920.49000001</v>
      </c>
      <c r="K25" s="18">
        <f>+K26+'[1]T-16.2.2'!K10+'[1]T-16.2.2'!K11+'[1]T-16.2.2'!K12+'[1]T-16.2.2'!K13+'[1]T-16.2.2'!K14+'[1]T-16.2.2'!K15</f>
        <v>110438568.28</v>
      </c>
      <c r="L25" s="18">
        <f>+L26+'[1]T-16.2.2'!L10+'[1]T-16.2.2'!L11+'[1]T-16.2.2'!L12+'[1]T-16.2.2'!L13+'[1]T-16.2.2'!L14+'[1]T-16.2.2'!L15</f>
        <v>96208285.859999999</v>
      </c>
      <c r="M25" s="18">
        <f>+M26+'[1]T-16.2.2'!M10+'[1]T-16.2.2'!M11+'[1]T-16.2.2'!M12+'[1]T-16.2.2'!M13+'[1]T-16.2.2'!M14+'[1]T-16.2.2'!M15</f>
        <v>11114074.67</v>
      </c>
      <c r="N25" s="17" t="s">
        <v>3</v>
      </c>
      <c r="O25" s="16"/>
    </row>
    <row r="26" spans="1:15" s="4" customFormat="1" ht="24" customHeight="1" x14ac:dyDescent="0.25">
      <c r="A26" s="14" t="s">
        <v>2</v>
      </c>
      <c r="B26" s="13"/>
      <c r="C26" s="13"/>
      <c r="D26" s="12"/>
      <c r="E26" s="11">
        <v>14746531</v>
      </c>
      <c r="F26" s="8">
        <v>254404.8</v>
      </c>
      <c r="G26" s="10">
        <v>103879.39</v>
      </c>
      <c r="H26" s="9" t="s">
        <v>1</v>
      </c>
      <c r="I26" s="8">
        <v>62630</v>
      </c>
      <c r="J26" s="8">
        <v>14521355.91</v>
      </c>
      <c r="K26" s="8">
        <v>17394768.900000002</v>
      </c>
      <c r="L26" s="8">
        <v>9019058.9499999993</v>
      </c>
      <c r="M26" s="7">
        <v>2151501.54</v>
      </c>
      <c r="N26" s="6" t="s">
        <v>0</v>
      </c>
      <c r="O26" s="5"/>
    </row>
  </sheetData>
  <mergeCells count="11">
    <mergeCell ref="B22:D22"/>
    <mergeCell ref="B23:D23"/>
    <mergeCell ref="B24:D24"/>
    <mergeCell ref="A4:D9"/>
    <mergeCell ref="E4:J4"/>
    <mergeCell ref="K4:M4"/>
    <mergeCell ref="N4:O9"/>
    <mergeCell ref="E5:J5"/>
    <mergeCell ref="K5:M5"/>
    <mergeCell ref="B20:D20"/>
    <mergeCell ref="B21:D21"/>
  </mergeCells>
  <pageMargins left="0.39370078740157483" right="0.11811023622047245" top="0.78740157480314965" bottom="0.19685039370078741" header="0.51181102362204722" footer="0.51181102362204722"/>
  <pageSetup paperSize="9" scale="95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0"/>
  <sheetViews>
    <sheetView showGridLines="0" tabSelected="1" zoomScaleNormal="100" workbookViewId="0">
      <selection activeCell="F14" sqref="F14"/>
    </sheetView>
  </sheetViews>
  <sheetFormatPr defaultRowHeight="18.75" x14ac:dyDescent="0.3"/>
  <cols>
    <col min="1" max="1" width="1.7109375" style="1" customWidth="1"/>
    <col min="2" max="2" width="6" style="1" customWidth="1"/>
    <col min="3" max="3" width="4.5703125" style="1" customWidth="1"/>
    <col min="4" max="4" width="8.5703125" style="1" customWidth="1"/>
    <col min="5" max="5" width="12.28515625" style="1" customWidth="1"/>
    <col min="6" max="7" width="11.140625" style="1" customWidth="1"/>
    <col min="8" max="8" width="10.28515625" style="1" customWidth="1"/>
    <col min="9" max="9" width="11.28515625" style="1" customWidth="1"/>
    <col min="10" max="10" width="12.7109375" style="1" customWidth="1"/>
    <col min="11" max="11" width="12.85546875" style="1" customWidth="1"/>
    <col min="12" max="12" width="12.28515625" style="1" customWidth="1"/>
    <col min="13" max="13" width="11.28515625" style="1" customWidth="1"/>
    <col min="14" max="14" width="1.28515625" style="1" customWidth="1"/>
    <col min="15" max="15" width="29.28515625" style="1" customWidth="1"/>
    <col min="16" max="16" width="2.28515625" style="1" customWidth="1"/>
    <col min="17" max="17" width="3.140625" style="1" customWidth="1"/>
    <col min="18" max="18" width="4.140625" style="1" customWidth="1"/>
    <col min="19" max="16384" width="9.140625" style="1"/>
  </cols>
  <sheetData>
    <row r="1" spans="1:18" s="100" customFormat="1" x14ac:dyDescent="0.3">
      <c r="B1" s="103" t="s">
        <v>65</v>
      </c>
      <c r="C1" s="99">
        <v>16.2</v>
      </c>
      <c r="D1" s="103" t="s">
        <v>99</v>
      </c>
    </row>
    <row r="2" spans="1:18" s="95" customFormat="1" x14ac:dyDescent="0.3">
      <c r="B2" s="98" t="s">
        <v>63</v>
      </c>
      <c r="C2" s="99">
        <v>16.2</v>
      </c>
      <c r="D2" s="98" t="s">
        <v>98</v>
      </c>
    </row>
    <row r="3" spans="1:18" ht="6" customHeight="1" x14ac:dyDescent="0.3"/>
    <row r="4" spans="1:18" s="60" customFormat="1" ht="21" customHeight="1" x14ac:dyDescent="0.3">
      <c r="A4" s="94" t="s">
        <v>61</v>
      </c>
      <c r="B4" s="94"/>
      <c r="C4" s="94"/>
      <c r="D4" s="93"/>
      <c r="E4" s="87" t="s">
        <v>60</v>
      </c>
      <c r="F4" s="94"/>
      <c r="G4" s="94"/>
      <c r="H4" s="94"/>
      <c r="I4" s="94"/>
      <c r="J4" s="93"/>
      <c r="K4" s="169" t="s">
        <v>57</v>
      </c>
      <c r="L4" s="168"/>
      <c r="M4" s="168"/>
      <c r="N4" s="87" t="s">
        <v>59</v>
      </c>
      <c r="O4" s="86"/>
      <c r="P4" s="129"/>
      <c r="R4" s="164"/>
    </row>
    <row r="5" spans="1:18" s="60" customFormat="1" ht="21" customHeight="1" x14ac:dyDescent="0.3">
      <c r="A5" s="79"/>
      <c r="B5" s="79"/>
      <c r="C5" s="79"/>
      <c r="D5" s="78"/>
      <c r="E5" s="167" t="s">
        <v>58</v>
      </c>
      <c r="F5" s="72"/>
      <c r="G5" s="72"/>
      <c r="H5" s="72"/>
      <c r="I5" s="72"/>
      <c r="J5" s="71"/>
      <c r="K5" s="166" t="s">
        <v>35</v>
      </c>
      <c r="L5" s="165"/>
      <c r="M5" s="165"/>
      <c r="N5" s="74"/>
      <c r="O5" s="73"/>
      <c r="P5" s="129"/>
      <c r="R5" s="164"/>
    </row>
    <row r="6" spans="1:18" s="60" customFormat="1" ht="21" customHeight="1" x14ac:dyDescent="0.3">
      <c r="A6" s="79"/>
      <c r="B6" s="79"/>
      <c r="C6" s="79"/>
      <c r="D6" s="78"/>
      <c r="E6" s="163"/>
      <c r="F6" s="163"/>
      <c r="G6" s="163"/>
      <c r="H6" s="163"/>
      <c r="I6" s="163"/>
      <c r="K6" s="162"/>
      <c r="L6" s="162" t="s">
        <v>57</v>
      </c>
      <c r="M6" s="162" t="s">
        <v>57</v>
      </c>
      <c r="N6" s="74"/>
      <c r="O6" s="73"/>
      <c r="P6" s="129"/>
      <c r="R6" s="164"/>
    </row>
    <row r="7" spans="1:18" s="60" customFormat="1" ht="21" customHeight="1" x14ac:dyDescent="0.25">
      <c r="A7" s="79"/>
      <c r="B7" s="79"/>
      <c r="C7" s="79"/>
      <c r="D7" s="78"/>
      <c r="E7" s="163" t="s">
        <v>56</v>
      </c>
      <c r="F7" s="163" t="s">
        <v>55</v>
      </c>
      <c r="G7" s="163" t="s">
        <v>54</v>
      </c>
      <c r="H7" s="163" t="s">
        <v>53</v>
      </c>
      <c r="I7" s="163" t="s">
        <v>52</v>
      </c>
      <c r="J7" s="162" t="s">
        <v>51</v>
      </c>
      <c r="K7" s="162" t="s">
        <v>50</v>
      </c>
      <c r="L7" s="162" t="s">
        <v>49</v>
      </c>
      <c r="M7" s="162" t="s">
        <v>48</v>
      </c>
      <c r="N7" s="74"/>
      <c r="O7" s="73"/>
      <c r="P7" s="129"/>
      <c r="R7" s="159"/>
    </row>
    <row r="8" spans="1:18" s="60" customFormat="1" ht="21" customHeight="1" x14ac:dyDescent="0.25">
      <c r="A8" s="79"/>
      <c r="B8" s="79"/>
      <c r="C8" s="79"/>
      <c r="D8" s="78"/>
      <c r="E8" s="163" t="s">
        <v>47</v>
      </c>
      <c r="F8" s="163" t="s">
        <v>46</v>
      </c>
      <c r="G8" s="163" t="s">
        <v>45</v>
      </c>
      <c r="H8" s="163" t="s">
        <v>44</v>
      </c>
      <c r="I8" s="163" t="s">
        <v>43</v>
      </c>
      <c r="J8" s="163" t="s">
        <v>42</v>
      </c>
      <c r="K8" s="162" t="s">
        <v>41</v>
      </c>
      <c r="L8" s="162" t="s">
        <v>40</v>
      </c>
      <c r="M8" s="162" t="s">
        <v>39</v>
      </c>
      <c r="N8" s="74"/>
      <c r="O8" s="73"/>
      <c r="P8" s="129"/>
      <c r="R8" s="159"/>
    </row>
    <row r="9" spans="1:18" s="60" customFormat="1" ht="21" customHeight="1" x14ac:dyDescent="0.25">
      <c r="A9" s="72"/>
      <c r="B9" s="72"/>
      <c r="C9" s="72"/>
      <c r="D9" s="71"/>
      <c r="E9" s="161" t="s">
        <v>38</v>
      </c>
      <c r="F9" s="161" t="s">
        <v>37</v>
      </c>
      <c r="G9" s="161"/>
      <c r="H9" s="161" t="s">
        <v>36</v>
      </c>
      <c r="I9" s="161"/>
      <c r="J9" s="161"/>
      <c r="K9" s="160" t="s">
        <v>35</v>
      </c>
      <c r="L9" s="160" t="s">
        <v>34</v>
      </c>
      <c r="M9" s="160" t="s">
        <v>33</v>
      </c>
      <c r="N9" s="67"/>
      <c r="O9" s="66"/>
      <c r="P9" s="129"/>
      <c r="R9" s="159"/>
    </row>
    <row r="10" spans="1:18" s="60" customFormat="1" ht="24.95" customHeight="1" x14ac:dyDescent="0.25">
      <c r="A10" s="125" t="s">
        <v>97</v>
      </c>
      <c r="B10" s="124"/>
      <c r="C10" s="124"/>
      <c r="D10" s="144"/>
      <c r="E10" s="128">
        <v>19100252.489999998</v>
      </c>
      <c r="F10" s="127">
        <v>370593</v>
      </c>
      <c r="G10" s="130">
        <v>258618.63</v>
      </c>
      <c r="H10" s="119" t="s">
        <v>67</v>
      </c>
      <c r="I10" s="127">
        <v>236840.2</v>
      </c>
      <c r="J10" s="127">
        <v>19847370.899999999</v>
      </c>
      <c r="K10" s="127">
        <v>23695644.719999999</v>
      </c>
      <c r="L10" s="130">
        <v>18792880.82</v>
      </c>
      <c r="M10" s="141">
        <v>1470599.58</v>
      </c>
      <c r="N10" s="140" t="s">
        <v>96</v>
      </c>
      <c r="O10" s="61"/>
    </row>
    <row r="11" spans="1:18" s="60" customFormat="1" ht="24" customHeight="1" x14ac:dyDescent="0.25">
      <c r="A11" s="125" t="s">
        <v>95</v>
      </c>
      <c r="B11" s="124"/>
      <c r="C11" s="124"/>
      <c r="D11" s="144"/>
      <c r="E11" s="128">
        <v>13162755.66</v>
      </c>
      <c r="F11" s="127">
        <v>100624.15</v>
      </c>
      <c r="G11" s="130">
        <v>177004.77</v>
      </c>
      <c r="H11" s="119" t="s">
        <v>67</v>
      </c>
      <c r="I11" s="127">
        <v>112900</v>
      </c>
      <c r="J11" s="127">
        <v>17791905</v>
      </c>
      <c r="K11" s="127">
        <v>15551722.859999999</v>
      </c>
      <c r="L11" s="127">
        <v>25657248.93</v>
      </c>
      <c r="M11" s="141">
        <v>2066685.48</v>
      </c>
      <c r="N11" s="140" t="s">
        <v>94</v>
      </c>
      <c r="O11" s="61"/>
      <c r="P11" s="61"/>
    </row>
    <row r="12" spans="1:18" s="60" customFormat="1" ht="24" customHeight="1" x14ac:dyDescent="0.25">
      <c r="A12" s="125" t="s">
        <v>93</v>
      </c>
      <c r="B12" s="124"/>
      <c r="C12" s="124"/>
      <c r="D12" s="144"/>
      <c r="E12" s="142">
        <v>10711603.100000001</v>
      </c>
      <c r="F12" s="127">
        <v>38660.65</v>
      </c>
      <c r="G12" s="130">
        <v>142683.79999999999</v>
      </c>
      <c r="H12" s="119" t="s">
        <v>67</v>
      </c>
      <c r="I12" s="127">
        <v>18600</v>
      </c>
      <c r="J12" s="127">
        <v>17119124</v>
      </c>
      <c r="K12" s="127">
        <v>13418871.709999999</v>
      </c>
      <c r="L12" s="127">
        <v>13310044</v>
      </c>
      <c r="M12" s="141">
        <v>1446962.51</v>
      </c>
      <c r="N12" s="140" t="s">
        <v>92</v>
      </c>
      <c r="O12" s="61"/>
      <c r="P12" s="61"/>
    </row>
    <row r="13" spans="1:18" s="104" customFormat="1" ht="24" customHeight="1" x14ac:dyDescent="0.25">
      <c r="A13" s="105"/>
      <c r="B13" s="105" t="s">
        <v>91</v>
      </c>
      <c r="C13" s="105"/>
      <c r="D13" s="158"/>
      <c r="E13" s="120">
        <v>12879514.960000001</v>
      </c>
      <c r="F13" s="116">
        <v>30186.6</v>
      </c>
      <c r="G13" s="118">
        <v>100034.97</v>
      </c>
      <c r="H13" s="119" t="s">
        <v>67</v>
      </c>
      <c r="I13" s="116">
        <v>111410</v>
      </c>
      <c r="J13" s="116">
        <v>23327614</v>
      </c>
      <c r="K13" s="116">
        <v>14035240.390000002</v>
      </c>
      <c r="L13" s="116">
        <v>19785735.960000001</v>
      </c>
      <c r="M13" s="157">
        <v>1458444.57</v>
      </c>
      <c r="N13" s="156"/>
      <c r="O13" s="105" t="s">
        <v>90</v>
      </c>
      <c r="P13" s="155"/>
    </row>
    <row r="14" spans="1:18" s="104" customFormat="1" ht="24" customHeight="1" x14ac:dyDescent="0.25">
      <c r="A14" s="115"/>
      <c r="B14" s="154" t="s">
        <v>89</v>
      </c>
      <c r="C14" s="154"/>
      <c r="D14" s="153"/>
      <c r="E14" s="120">
        <v>13408603.139999999</v>
      </c>
      <c r="F14" s="116">
        <v>92856</v>
      </c>
      <c r="G14" s="118">
        <v>135476.48000000001</v>
      </c>
      <c r="H14" s="119" t="s">
        <v>67</v>
      </c>
      <c r="I14" s="116">
        <v>158036.78</v>
      </c>
      <c r="J14" s="116">
        <v>20286975</v>
      </c>
      <c r="K14" s="127">
        <v>16747950.169999998</v>
      </c>
      <c r="L14" s="127">
        <v>1214355.2</v>
      </c>
      <c r="M14" s="127">
        <v>1499077.24</v>
      </c>
      <c r="N14" s="115"/>
      <c r="O14" s="115" t="s">
        <v>88</v>
      </c>
      <c r="P14" s="115"/>
    </row>
    <row r="15" spans="1:18" s="104" customFormat="1" ht="24" customHeight="1" x14ac:dyDescent="0.25">
      <c r="A15" s="115"/>
      <c r="B15" s="154" t="s">
        <v>87</v>
      </c>
      <c r="C15" s="154"/>
      <c r="D15" s="153"/>
      <c r="E15" s="152">
        <v>9803004.540000001</v>
      </c>
      <c r="F15" s="151">
        <v>246198.05</v>
      </c>
      <c r="G15" s="118">
        <v>73083.81</v>
      </c>
      <c r="H15" s="119" t="s">
        <v>67</v>
      </c>
      <c r="I15" s="151">
        <v>97222</v>
      </c>
      <c r="J15" s="116">
        <v>10319575.68</v>
      </c>
      <c r="K15" s="150">
        <v>9594369.5299999993</v>
      </c>
      <c r="L15" s="150">
        <v>8428962</v>
      </c>
      <c r="M15" s="150">
        <v>1020803.75</v>
      </c>
      <c r="N15" s="115"/>
      <c r="O15" s="115" t="s">
        <v>86</v>
      </c>
      <c r="P15" s="115"/>
    </row>
    <row r="16" spans="1:18" s="133" customFormat="1" ht="24" customHeight="1" x14ac:dyDescent="0.25">
      <c r="A16" s="149" t="s">
        <v>85</v>
      </c>
      <c r="B16" s="149"/>
      <c r="C16" s="149"/>
      <c r="D16" s="148"/>
      <c r="E16" s="147">
        <f>SUM(E17:E18)</f>
        <v>39950513.580000006</v>
      </c>
      <c r="F16" s="146">
        <f>+F17+F18</f>
        <v>735893.47</v>
      </c>
      <c r="G16" s="146">
        <f>+G17+G18</f>
        <v>496772.52</v>
      </c>
      <c r="H16" s="119" t="s">
        <v>67</v>
      </c>
      <c r="I16" s="146">
        <f>SUM(I17:I18)</f>
        <v>128372</v>
      </c>
      <c r="J16" s="146">
        <f>SUM(J17:J18)</f>
        <v>52794091</v>
      </c>
      <c r="K16" s="146">
        <f>SUM(K17:K18)</f>
        <v>42446566.600000001</v>
      </c>
      <c r="L16" s="146">
        <f>SUM(L17:L18)</f>
        <v>59634775.129999995</v>
      </c>
      <c r="M16" s="146">
        <f>SUM(M17:M18)</f>
        <v>8354607.1100000013</v>
      </c>
      <c r="N16" s="145" t="s">
        <v>84</v>
      </c>
      <c r="O16" s="61"/>
      <c r="P16" s="61"/>
    </row>
    <row r="17" spans="1:16" s="60" customFormat="1" ht="24" customHeight="1" x14ac:dyDescent="0.25">
      <c r="A17" s="125" t="s">
        <v>83</v>
      </c>
      <c r="B17" s="124"/>
      <c r="C17" s="124"/>
      <c r="D17" s="144"/>
      <c r="E17" s="128">
        <v>27334068.720000003</v>
      </c>
      <c r="F17" s="127">
        <v>715823.37</v>
      </c>
      <c r="G17" s="130">
        <v>317020.59000000003</v>
      </c>
      <c r="H17" s="119" t="s">
        <v>67</v>
      </c>
      <c r="I17" s="127">
        <v>78590</v>
      </c>
      <c r="J17" s="127">
        <v>31557672</v>
      </c>
      <c r="K17" s="127">
        <v>26891022.07</v>
      </c>
      <c r="L17" s="127">
        <v>43409113.409999996</v>
      </c>
      <c r="M17" s="141">
        <v>6828960.4600000009</v>
      </c>
      <c r="N17" s="140" t="s">
        <v>82</v>
      </c>
      <c r="O17" s="61"/>
      <c r="P17" s="61"/>
    </row>
    <row r="18" spans="1:16" s="62" customFormat="1" ht="24" customHeight="1" x14ac:dyDescent="0.25">
      <c r="A18" s="139"/>
      <c r="B18" s="124" t="s">
        <v>81</v>
      </c>
      <c r="C18" s="139"/>
      <c r="D18" s="143"/>
      <c r="E18" s="142">
        <v>12616444.860000001</v>
      </c>
      <c r="F18" s="130">
        <v>20070.099999999999</v>
      </c>
      <c r="G18" s="130">
        <v>179751.93</v>
      </c>
      <c r="H18" s="119" t="s">
        <v>67</v>
      </c>
      <c r="I18" s="130">
        <v>49782</v>
      </c>
      <c r="J18" s="127">
        <v>21236419</v>
      </c>
      <c r="K18" s="130">
        <v>15555544.530000001</v>
      </c>
      <c r="L18" s="130">
        <v>16225661.719999999</v>
      </c>
      <c r="M18" s="141">
        <v>1525646.65</v>
      </c>
      <c r="N18" s="140" t="s">
        <v>80</v>
      </c>
      <c r="O18" s="139"/>
      <c r="P18" s="139"/>
    </row>
    <row r="19" spans="1:16" s="133" customFormat="1" ht="24" customHeight="1" x14ac:dyDescent="0.25">
      <c r="A19" s="133" t="s">
        <v>79</v>
      </c>
      <c r="D19" s="138"/>
      <c r="E19" s="137">
        <f>+E20+E21+E22+E23+E24+'[1]T-16.2.3'!E11</f>
        <v>89229023.260000005</v>
      </c>
      <c r="F19" s="136">
        <f>+F20+F21+F22+F23+F24+'[1]T-16.2.3'!F11</f>
        <v>1014745.0000000001</v>
      </c>
      <c r="G19" s="136">
        <f>+G20+G21+G22+G23+G24+'[1]T-16.2.3'!G11</f>
        <v>3077095.78</v>
      </c>
      <c r="H19" s="119" t="s">
        <v>67</v>
      </c>
      <c r="I19" s="136">
        <f>+I20+I21+I22+I23+I24+'[1]T-16.2.3'!I11</f>
        <v>1011448.4</v>
      </c>
      <c r="J19" s="136">
        <f>+J20+J21+J22+J24+'[1]T-16.2.3'!J11</f>
        <v>81149784.560000002</v>
      </c>
      <c r="K19" s="136">
        <f>+K20+K21+K22+K23+K24+'[1]T-16.2.3'!K11</f>
        <v>105489708.06999999</v>
      </c>
      <c r="L19" s="136">
        <f>+L20+L21+L22+L23+L24+'[1]T-16.2.3'!L11</f>
        <v>37726085.799999997</v>
      </c>
      <c r="M19" s="136">
        <f>+M20+M21+M22+M23+M24+'[1]T-16.2.3'!M11</f>
        <v>7061397.8300000001</v>
      </c>
      <c r="N19" s="135"/>
      <c r="O19" s="134" t="s">
        <v>78</v>
      </c>
      <c r="P19" s="134"/>
    </row>
    <row r="20" spans="1:16" s="60" customFormat="1" ht="24" customHeight="1" x14ac:dyDescent="0.25">
      <c r="A20" s="61"/>
      <c r="B20" s="125" t="s">
        <v>77</v>
      </c>
      <c r="C20" s="132"/>
      <c r="D20" s="131"/>
      <c r="E20" s="128">
        <v>16673886.370000001</v>
      </c>
      <c r="F20" s="127">
        <v>329403</v>
      </c>
      <c r="G20" s="127">
        <v>2475366.2600000002</v>
      </c>
      <c r="H20" s="119" t="s">
        <v>67</v>
      </c>
      <c r="I20" s="127">
        <v>694872</v>
      </c>
      <c r="J20" s="127">
        <v>15524747.32</v>
      </c>
      <c r="K20" s="130">
        <v>25015690.879999999</v>
      </c>
      <c r="L20" s="130">
        <v>822363.65</v>
      </c>
      <c r="M20" s="130">
        <v>2185031.1800000002</v>
      </c>
      <c r="N20" s="129"/>
      <c r="O20" s="125" t="s">
        <v>76</v>
      </c>
      <c r="P20" s="125"/>
    </row>
    <row r="21" spans="1:16" s="60" customFormat="1" ht="24" customHeight="1" x14ac:dyDescent="0.25">
      <c r="A21" s="61"/>
      <c r="B21" s="125" t="s">
        <v>75</v>
      </c>
      <c r="C21" s="124"/>
      <c r="D21" s="123"/>
      <c r="E21" s="128">
        <v>13770225.200000001</v>
      </c>
      <c r="F21" s="127">
        <v>215742.4</v>
      </c>
      <c r="G21" s="127">
        <v>184904.99</v>
      </c>
      <c r="H21" s="119" t="s">
        <v>67</v>
      </c>
      <c r="I21" s="127">
        <v>102168.4</v>
      </c>
      <c r="J21" s="127">
        <v>18330009</v>
      </c>
      <c r="K21" s="126">
        <v>25953480.359999999</v>
      </c>
      <c r="L21" s="126">
        <v>4161321.41</v>
      </c>
      <c r="M21" s="126">
        <v>1562014.95</v>
      </c>
      <c r="N21" s="62"/>
      <c r="O21" s="125" t="s">
        <v>74</v>
      </c>
      <c r="P21" s="125"/>
    </row>
    <row r="22" spans="1:16" s="104" customFormat="1" ht="24" customHeight="1" x14ac:dyDescent="0.25">
      <c r="A22" s="61"/>
      <c r="B22" s="125" t="s">
        <v>73</v>
      </c>
      <c r="C22" s="124"/>
      <c r="D22" s="123"/>
      <c r="E22" s="120">
        <v>18388249.290000003</v>
      </c>
      <c r="F22" s="118">
        <v>338514.15</v>
      </c>
      <c r="G22" s="118">
        <v>176596.96</v>
      </c>
      <c r="H22" s="119" t="s">
        <v>67</v>
      </c>
      <c r="I22" s="118">
        <v>61700</v>
      </c>
      <c r="J22" s="118">
        <v>30306506.800000001</v>
      </c>
      <c r="K22" s="116">
        <v>18983845.469999999</v>
      </c>
      <c r="L22" s="116">
        <v>20441986.66</v>
      </c>
      <c r="M22" s="116">
        <v>1113401.25</v>
      </c>
      <c r="N22" s="115"/>
      <c r="O22" s="105" t="s">
        <v>72</v>
      </c>
      <c r="P22" s="105"/>
    </row>
    <row r="23" spans="1:16" s="104" customFormat="1" ht="24" customHeight="1" x14ac:dyDescent="0.25">
      <c r="A23" s="115"/>
      <c r="B23" s="122" t="s">
        <v>71</v>
      </c>
      <c r="C23" s="122"/>
      <c r="D23" s="121"/>
      <c r="E23" s="120">
        <v>23590523.739999998</v>
      </c>
      <c r="F23" s="118">
        <v>30841.05</v>
      </c>
      <c r="G23" s="118">
        <v>107646.63</v>
      </c>
      <c r="H23" s="119" t="s">
        <v>67</v>
      </c>
      <c r="I23" s="118">
        <v>19300</v>
      </c>
      <c r="J23" s="117" t="s">
        <v>70</v>
      </c>
      <c r="K23" s="116">
        <v>16639925.939999999</v>
      </c>
      <c r="L23" s="116">
        <v>4420121</v>
      </c>
      <c r="M23" s="116">
        <v>1149192.45</v>
      </c>
      <c r="N23" s="115"/>
      <c r="O23" s="105" t="s">
        <v>69</v>
      </c>
      <c r="P23" s="105"/>
    </row>
    <row r="24" spans="1:16" s="104" customFormat="1" ht="24" customHeight="1" x14ac:dyDescent="0.25">
      <c r="A24" s="114"/>
      <c r="B24" s="113" t="s">
        <v>68</v>
      </c>
      <c r="C24" s="113"/>
      <c r="D24" s="112"/>
      <c r="E24" s="111">
        <v>9238518.3999999985</v>
      </c>
      <c r="F24" s="109">
        <v>22235.75</v>
      </c>
      <c r="G24" s="109">
        <v>29854.79</v>
      </c>
      <c r="H24" s="110" t="s">
        <v>67</v>
      </c>
      <c r="I24" s="109">
        <v>30798</v>
      </c>
      <c r="J24" s="109">
        <v>9031020.4400000013</v>
      </c>
      <c r="K24" s="108">
        <v>10179398.210000001</v>
      </c>
      <c r="L24" s="108">
        <v>2994228.08</v>
      </c>
      <c r="M24" s="108">
        <v>367378</v>
      </c>
      <c r="N24" s="107"/>
      <c r="O24" s="106" t="s">
        <v>66</v>
      </c>
      <c r="P24" s="105"/>
    </row>
    <row r="30" spans="1:16" x14ac:dyDescent="0.3">
      <c r="O30" s="100"/>
      <c r="P30" s="100"/>
    </row>
  </sheetData>
  <mergeCells count="10">
    <mergeCell ref="B23:D23"/>
    <mergeCell ref="B24:D24"/>
    <mergeCell ref="A4:D9"/>
    <mergeCell ref="E4:J4"/>
    <mergeCell ref="K4:M4"/>
    <mergeCell ref="N4:O9"/>
    <mergeCell ref="E5:J5"/>
    <mergeCell ref="K5:M5"/>
    <mergeCell ref="B14:D14"/>
    <mergeCell ref="B15:D15"/>
  </mergeCells>
  <pageMargins left="0.35433070866141736" right="0.31496062992125984" top="0.98425196850393704" bottom="0.15748031496062992" header="0.51181102362204722" footer="0.51181102362204722"/>
  <pageSetup paperSize="9" scale="93"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8"/>
  <sheetViews>
    <sheetView showGridLines="0" zoomScaleNormal="100" workbookViewId="0">
      <selection activeCell="F37" sqref="F37"/>
    </sheetView>
  </sheetViews>
  <sheetFormatPr defaultRowHeight="18.75" x14ac:dyDescent="0.3"/>
  <cols>
    <col min="1" max="1" width="1.7109375" style="1" customWidth="1"/>
    <col min="2" max="2" width="6" style="1" customWidth="1"/>
    <col min="3" max="3" width="4.5703125" style="1" customWidth="1"/>
    <col min="4" max="4" width="11.5703125" style="1" customWidth="1"/>
    <col min="5" max="6" width="12" style="1" customWidth="1"/>
    <col min="7" max="8" width="11.28515625" style="1" customWidth="1"/>
    <col min="9" max="9" width="12.28515625" style="1" customWidth="1"/>
    <col min="10" max="10" width="11.28515625" style="1" customWidth="1"/>
    <col min="11" max="11" width="11.42578125" style="1" customWidth="1"/>
    <col min="12" max="12" width="11.5703125" style="1" customWidth="1"/>
    <col min="13" max="13" width="11.28515625" style="1" customWidth="1"/>
    <col min="14" max="14" width="1.28515625" style="1" customWidth="1"/>
    <col min="15" max="15" width="28.42578125" style="1" customWidth="1"/>
    <col min="16" max="16" width="3.140625" style="1" customWidth="1"/>
    <col min="17" max="17" width="4.140625" style="1" customWidth="1"/>
    <col min="18" max="16384" width="9.140625" style="1"/>
  </cols>
  <sheetData>
    <row r="1" spans="1:17" s="100" customFormat="1" x14ac:dyDescent="0.3">
      <c r="B1" s="103" t="s">
        <v>65</v>
      </c>
      <c r="C1" s="99">
        <v>16.2</v>
      </c>
      <c r="D1" s="103" t="s">
        <v>99</v>
      </c>
    </row>
    <row r="2" spans="1:17" s="95" customFormat="1" x14ac:dyDescent="0.3">
      <c r="B2" s="98" t="s">
        <v>63</v>
      </c>
      <c r="C2" s="99">
        <v>16.2</v>
      </c>
      <c r="D2" s="98" t="s">
        <v>98</v>
      </c>
    </row>
    <row r="3" spans="1:17" ht="6" customHeight="1" x14ac:dyDescent="0.3"/>
    <row r="4" spans="1:17" s="60" customFormat="1" ht="21" customHeight="1" x14ac:dyDescent="0.3">
      <c r="A4" s="94" t="s">
        <v>61</v>
      </c>
      <c r="B4" s="94"/>
      <c r="C4" s="94"/>
      <c r="D4" s="93"/>
      <c r="E4" s="87" t="s">
        <v>60</v>
      </c>
      <c r="F4" s="94"/>
      <c r="G4" s="94"/>
      <c r="H4" s="94"/>
      <c r="I4" s="94"/>
      <c r="J4" s="93"/>
      <c r="K4" s="169" t="s">
        <v>57</v>
      </c>
      <c r="L4" s="168"/>
      <c r="M4" s="168"/>
      <c r="N4" s="87" t="s">
        <v>59</v>
      </c>
      <c r="O4" s="86"/>
      <c r="Q4" s="164"/>
    </row>
    <row r="5" spans="1:17" s="60" customFormat="1" ht="21" customHeight="1" x14ac:dyDescent="0.3">
      <c r="A5" s="79"/>
      <c r="B5" s="79"/>
      <c r="C5" s="79"/>
      <c r="D5" s="78"/>
      <c r="E5" s="167" t="s">
        <v>58</v>
      </c>
      <c r="F5" s="72"/>
      <c r="G5" s="72"/>
      <c r="H5" s="72"/>
      <c r="I5" s="72"/>
      <c r="J5" s="71"/>
      <c r="K5" s="166" t="s">
        <v>35</v>
      </c>
      <c r="L5" s="165"/>
      <c r="M5" s="165"/>
      <c r="N5" s="74"/>
      <c r="O5" s="73"/>
      <c r="Q5" s="164"/>
    </row>
    <row r="6" spans="1:17" s="60" customFormat="1" ht="21" customHeight="1" x14ac:dyDescent="0.3">
      <c r="A6" s="79"/>
      <c r="B6" s="79"/>
      <c r="C6" s="79"/>
      <c r="D6" s="78"/>
      <c r="E6" s="163"/>
      <c r="F6" s="163"/>
      <c r="G6" s="163"/>
      <c r="H6" s="163"/>
      <c r="I6" s="163"/>
      <c r="K6" s="162"/>
      <c r="L6" s="162" t="s">
        <v>57</v>
      </c>
      <c r="M6" s="162" t="s">
        <v>57</v>
      </c>
      <c r="N6" s="74"/>
      <c r="O6" s="73"/>
      <c r="Q6" s="164"/>
    </row>
    <row r="7" spans="1:17" s="60" customFormat="1" ht="21" customHeight="1" x14ac:dyDescent="0.25">
      <c r="A7" s="79"/>
      <c r="B7" s="79"/>
      <c r="C7" s="79"/>
      <c r="D7" s="78"/>
      <c r="E7" s="163" t="s">
        <v>56</v>
      </c>
      <c r="F7" s="163" t="s">
        <v>55</v>
      </c>
      <c r="G7" s="163" t="s">
        <v>54</v>
      </c>
      <c r="H7" s="163" t="s">
        <v>53</v>
      </c>
      <c r="I7" s="163" t="s">
        <v>52</v>
      </c>
      <c r="J7" s="162" t="s">
        <v>51</v>
      </c>
      <c r="K7" s="162" t="s">
        <v>50</v>
      </c>
      <c r="L7" s="162" t="s">
        <v>49</v>
      </c>
      <c r="M7" s="162" t="s">
        <v>48</v>
      </c>
      <c r="N7" s="74"/>
      <c r="O7" s="73"/>
      <c r="Q7" s="159"/>
    </row>
    <row r="8" spans="1:17" s="60" customFormat="1" ht="21" customHeight="1" x14ac:dyDescent="0.25">
      <c r="A8" s="79"/>
      <c r="B8" s="79"/>
      <c r="C8" s="79"/>
      <c r="D8" s="78"/>
      <c r="E8" s="163" t="s">
        <v>47</v>
      </c>
      <c r="F8" s="163" t="s">
        <v>46</v>
      </c>
      <c r="G8" s="163" t="s">
        <v>45</v>
      </c>
      <c r="H8" s="163" t="s">
        <v>44</v>
      </c>
      <c r="I8" s="163" t="s">
        <v>43</v>
      </c>
      <c r="J8" s="163" t="s">
        <v>42</v>
      </c>
      <c r="K8" s="162" t="s">
        <v>41</v>
      </c>
      <c r="L8" s="162" t="s">
        <v>40</v>
      </c>
      <c r="M8" s="162" t="s">
        <v>39</v>
      </c>
      <c r="N8" s="74"/>
      <c r="O8" s="73"/>
      <c r="Q8" s="159"/>
    </row>
    <row r="9" spans="1:17" s="60" customFormat="1" ht="21" customHeight="1" x14ac:dyDescent="0.25">
      <c r="A9" s="72"/>
      <c r="B9" s="72"/>
      <c r="C9" s="72"/>
      <c r="D9" s="71"/>
      <c r="E9" s="161" t="s">
        <v>38</v>
      </c>
      <c r="F9" s="161" t="s">
        <v>37</v>
      </c>
      <c r="G9" s="161"/>
      <c r="H9" s="161" t="s">
        <v>36</v>
      </c>
      <c r="I9" s="161"/>
      <c r="J9" s="161"/>
      <c r="K9" s="160" t="s">
        <v>35</v>
      </c>
      <c r="L9" s="160" t="s">
        <v>34</v>
      </c>
      <c r="M9" s="160" t="s">
        <v>33</v>
      </c>
      <c r="N9" s="67"/>
      <c r="O9" s="66"/>
      <c r="Q9" s="159"/>
    </row>
    <row r="10" spans="1:17" s="60" customFormat="1" ht="3" customHeight="1" x14ac:dyDescent="0.25">
      <c r="A10" s="61"/>
      <c r="B10" s="61"/>
      <c r="C10" s="61"/>
      <c r="D10" s="65"/>
      <c r="E10" s="193"/>
      <c r="F10" s="193"/>
      <c r="G10" s="193"/>
      <c r="H10" s="193"/>
      <c r="I10" s="193"/>
      <c r="J10" s="193"/>
      <c r="K10" s="193"/>
      <c r="L10" s="193"/>
      <c r="M10" s="193"/>
      <c r="N10" s="62"/>
      <c r="O10" s="61"/>
      <c r="Q10" s="159"/>
    </row>
    <row r="11" spans="1:17" s="133" customFormat="1" ht="24" customHeight="1" x14ac:dyDescent="0.25">
      <c r="A11" s="192" t="s">
        <v>132</v>
      </c>
      <c r="B11" s="192"/>
      <c r="C11" s="192"/>
      <c r="D11" s="191"/>
      <c r="E11" s="76">
        <v>7567620.2599999998</v>
      </c>
      <c r="F11" s="190">
        <v>78008.649999999994</v>
      </c>
      <c r="G11" s="190">
        <v>102726.15</v>
      </c>
      <c r="H11" s="176" t="s">
        <v>103</v>
      </c>
      <c r="I11" s="127">
        <v>102610</v>
      </c>
      <c r="J11" s="175">
        <v>7957501</v>
      </c>
      <c r="K11" s="175">
        <v>8717367.2100000009</v>
      </c>
      <c r="L11" s="189">
        <v>4886065</v>
      </c>
      <c r="M11" s="185">
        <v>684380</v>
      </c>
      <c r="N11" s="125" t="s">
        <v>131</v>
      </c>
      <c r="O11" s="124" t="s">
        <v>130</v>
      </c>
      <c r="P11" s="134"/>
    </row>
    <row r="12" spans="1:17" s="60" customFormat="1" ht="24" customHeight="1" x14ac:dyDescent="0.25">
      <c r="A12" s="149" t="s">
        <v>129</v>
      </c>
      <c r="B12" s="133"/>
      <c r="C12" s="149"/>
      <c r="D12" s="182"/>
      <c r="E12" s="146">
        <v>12456677.809999997</v>
      </c>
      <c r="F12" s="181">
        <v>77910.84</v>
      </c>
      <c r="G12" s="181">
        <v>177521.2</v>
      </c>
      <c r="H12" s="176" t="s">
        <v>103</v>
      </c>
      <c r="I12" s="146">
        <v>95159</v>
      </c>
      <c r="J12" s="186">
        <v>12360813</v>
      </c>
      <c r="K12" s="183">
        <v>17417788.210000001</v>
      </c>
      <c r="L12" s="186">
        <v>3815153</v>
      </c>
      <c r="M12" s="183">
        <v>3446925.85</v>
      </c>
      <c r="N12" s="135"/>
      <c r="O12" s="124" t="s">
        <v>128</v>
      </c>
      <c r="P12" s="125"/>
    </row>
    <row r="13" spans="1:17" s="133" customFormat="1" ht="24" customHeight="1" x14ac:dyDescent="0.25">
      <c r="A13" s="61"/>
      <c r="B13" s="125" t="s">
        <v>127</v>
      </c>
      <c r="C13" s="124"/>
      <c r="D13" s="123"/>
      <c r="E13" s="127">
        <v>12456677.809999997</v>
      </c>
      <c r="F13" s="177">
        <v>77910.84</v>
      </c>
      <c r="G13" s="177">
        <v>177521.2</v>
      </c>
      <c r="H13" s="176" t="s">
        <v>103</v>
      </c>
      <c r="I13" s="127">
        <v>95159</v>
      </c>
      <c r="J13" s="185">
        <v>12360813</v>
      </c>
      <c r="K13" s="174">
        <v>17417788.210000001</v>
      </c>
      <c r="L13" s="185">
        <v>3815153</v>
      </c>
      <c r="M13" s="174">
        <v>3446925.85</v>
      </c>
      <c r="N13" s="62"/>
      <c r="O13" s="188" t="s">
        <v>126</v>
      </c>
    </row>
    <row r="14" spans="1:17" s="133" customFormat="1" ht="24" customHeight="1" x14ac:dyDescent="0.25">
      <c r="A14" s="149" t="s">
        <v>125</v>
      </c>
      <c r="B14" s="149"/>
      <c r="C14" s="149"/>
      <c r="D14" s="182"/>
      <c r="E14" s="136">
        <f>SUM(E15:E18)</f>
        <v>81831994.409999996</v>
      </c>
      <c r="F14" s="187">
        <f>+F15+F16+F17+F18</f>
        <v>2002383.04</v>
      </c>
      <c r="G14" s="187">
        <f>+G15+G16+G18</f>
        <v>841441.62000000011</v>
      </c>
      <c r="H14" s="176" t="s">
        <v>103</v>
      </c>
      <c r="I14" s="136">
        <f>+I15+I16+I17+I18</f>
        <v>518333</v>
      </c>
      <c r="J14" s="186">
        <f>+J15+J16+J17+J18</f>
        <v>95960437.840000004</v>
      </c>
      <c r="K14" s="186">
        <f>+K15+K16+K17+K18</f>
        <v>95127614.519999996</v>
      </c>
      <c r="L14" s="186">
        <f>+L15+L16+L17+L18</f>
        <v>69781897.25</v>
      </c>
      <c r="M14" s="186">
        <f>+M15+M16+M17+M18</f>
        <v>9729694.209999999</v>
      </c>
      <c r="N14" s="135"/>
      <c r="O14" s="134" t="s">
        <v>124</v>
      </c>
    </row>
    <row r="15" spans="1:17" s="60" customFormat="1" ht="24" customHeight="1" x14ac:dyDescent="0.25">
      <c r="A15" s="61"/>
      <c r="B15" s="125" t="s">
        <v>123</v>
      </c>
      <c r="C15" s="124"/>
      <c r="D15" s="123"/>
      <c r="E15" s="127">
        <v>28732992.900000002</v>
      </c>
      <c r="F15" s="177">
        <v>691916.59</v>
      </c>
      <c r="G15" s="177">
        <v>419743.54</v>
      </c>
      <c r="H15" s="178">
        <v>357765.15</v>
      </c>
      <c r="I15" s="127">
        <v>218166</v>
      </c>
      <c r="J15" s="175">
        <v>29560476.079999998</v>
      </c>
      <c r="K15" s="174">
        <v>29797844.789999999</v>
      </c>
      <c r="L15" s="185">
        <v>20734636.909999996</v>
      </c>
      <c r="M15" s="174">
        <v>4297230.29</v>
      </c>
      <c r="N15" s="62"/>
      <c r="O15" s="125" t="s">
        <v>122</v>
      </c>
    </row>
    <row r="16" spans="1:17" s="60" customFormat="1" ht="24" customHeight="1" x14ac:dyDescent="0.25">
      <c r="A16" s="61"/>
      <c r="B16" s="125" t="s">
        <v>121</v>
      </c>
      <c r="C16" s="124"/>
      <c r="D16" s="123"/>
      <c r="E16" s="127">
        <v>18157966.939999998</v>
      </c>
      <c r="F16" s="177">
        <v>519496.25</v>
      </c>
      <c r="G16" s="177">
        <v>312351.77</v>
      </c>
      <c r="H16" s="176" t="s">
        <v>103</v>
      </c>
      <c r="I16" s="127">
        <v>191755</v>
      </c>
      <c r="J16" s="175">
        <v>18725094.759999998</v>
      </c>
      <c r="K16" s="174">
        <v>20275201</v>
      </c>
      <c r="L16" s="174">
        <v>12461354.210000001</v>
      </c>
      <c r="M16" s="174">
        <v>1821687.23</v>
      </c>
      <c r="N16" s="62"/>
      <c r="O16" s="125" t="s">
        <v>120</v>
      </c>
    </row>
    <row r="17" spans="1:17" s="60" customFormat="1" ht="24" customHeight="1" x14ac:dyDescent="0.25">
      <c r="A17" s="61"/>
      <c r="B17" s="125" t="s">
        <v>119</v>
      </c>
      <c r="C17" s="124"/>
      <c r="D17" s="123"/>
      <c r="E17" s="127">
        <v>22741805.100000001</v>
      </c>
      <c r="F17" s="177">
        <v>429557.6</v>
      </c>
      <c r="G17" s="184" t="s">
        <v>118</v>
      </c>
      <c r="H17" s="176" t="s">
        <v>103</v>
      </c>
      <c r="I17" s="127">
        <v>42797</v>
      </c>
      <c r="J17" s="175">
        <v>25333207</v>
      </c>
      <c r="K17" s="174">
        <v>27824380.209999997</v>
      </c>
      <c r="L17" s="174">
        <v>17612373.899999999</v>
      </c>
      <c r="M17" s="174">
        <v>1753206.09</v>
      </c>
      <c r="N17" s="62"/>
      <c r="O17" s="125" t="s">
        <v>117</v>
      </c>
    </row>
    <row r="18" spans="1:17" s="133" customFormat="1" ht="24" customHeight="1" x14ac:dyDescent="0.25">
      <c r="A18" s="61"/>
      <c r="B18" s="125" t="s">
        <v>116</v>
      </c>
      <c r="C18" s="124"/>
      <c r="D18" s="123"/>
      <c r="E18" s="127">
        <v>12199229.470000001</v>
      </c>
      <c r="F18" s="177">
        <v>361412.6</v>
      </c>
      <c r="G18" s="177">
        <v>109346.31</v>
      </c>
      <c r="H18" s="176" t="s">
        <v>103</v>
      </c>
      <c r="I18" s="127">
        <v>65615</v>
      </c>
      <c r="J18" s="175">
        <v>22341660</v>
      </c>
      <c r="K18" s="174">
        <v>17230188.52</v>
      </c>
      <c r="L18" s="174">
        <v>18973532.23</v>
      </c>
      <c r="M18" s="174">
        <v>1857570.6</v>
      </c>
      <c r="N18" s="62"/>
      <c r="O18" s="125" t="s">
        <v>115</v>
      </c>
    </row>
    <row r="19" spans="1:17" s="60" customFormat="1" ht="24" customHeight="1" x14ac:dyDescent="0.25">
      <c r="A19" s="149" t="s">
        <v>114</v>
      </c>
      <c r="B19" s="149"/>
      <c r="C19" s="149"/>
      <c r="D19" s="182"/>
      <c r="E19" s="146">
        <v>30449302.300000008</v>
      </c>
      <c r="F19" s="181">
        <v>351305.08</v>
      </c>
      <c r="G19" s="181">
        <v>272920.98</v>
      </c>
      <c r="H19" s="176" t="s">
        <v>103</v>
      </c>
      <c r="I19" s="146">
        <v>170629.01</v>
      </c>
      <c r="J19" s="179">
        <v>43011103.039999999</v>
      </c>
      <c r="K19" s="183">
        <v>27793927.089999996</v>
      </c>
      <c r="L19" s="183">
        <v>38004158.5</v>
      </c>
      <c r="M19" s="183">
        <v>5406986</v>
      </c>
      <c r="N19" s="135"/>
      <c r="O19" s="134" t="s">
        <v>113</v>
      </c>
    </row>
    <row r="20" spans="1:17" s="133" customFormat="1" ht="24" customHeight="1" x14ac:dyDescent="0.25">
      <c r="A20" s="61"/>
      <c r="B20" s="125" t="s">
        <v>112</v>
      </c>
      <c r="C20" s="124"/>
      <c r="D20" s="123"/>
      <c r="E20" s="127">
        <v>30449302.300000008</v>
      </c>
      <c r="F20" s="177">
        <v>351305.08</v>
      </c>
      <c r="G20" s="177">
        <v>272920.98</v>
      </c>
      <c r="H20" s="176" t="s">
        <v>103</v>
      </c>
      <c r="I20" s="127">
        <v>170629.01</v>
      </c>
      <c r="J20" s="175">
        <v>43011103.039999999</v>
      </c>
      <c r="K20" s="174">
        <v>27793927.089999996</v>
      </c>
      <c r="L20" s="174">
        <v>38004158.5</v>
      </c>
      <c r="M20" s="174">
        <v>5406986</v>
      </c>
      <c r="N20" s="62"/>
      <c r="O20" s="125" t="s">
        <v>111</v>
      </c>
    </row>
    <row r="21" spans="1:17" s="60" customFormat="1" ht="24" customHeight="1" x14ac:dyDescent="0.25">
      <c r="A21" s="149" t="s">
        <v>110</v>
      </c>
      <c r="B21" s="149"/>
      <c r="C21" s="149"/>
      <c r="D21" s="182"/>
      <c r="E21" s="146">
        <f>SUM(E22:E24)</f>
        <v>48004955.650000006</v>
      </c>
      <c r="F21" s="181">
        <f>SUM(F22:F24)</f>
        <v>473515.5</v>
      </c>
      <c r="G21" s="181">
        <f>SUM(G22:G24)</f>
        <v>524781.24</v>
      </c>
      <c r="H21" s="180">
        <f>SUM(H22:H24)</f>
        <v>203900</v>
      </c>
      <c r="I21" s="146">
        <f>SUM(I22:I24)</f>
        <v>373632.2</v>
      </c>
      <c r="J21" s="179">
        <f>SUM(J22:J24)</f>
        <v>84393108.729999989</v>
      </c>
      <c r="K21" s="179">
        <f>SUM(K22:K24)</f>
        <v>66323498.509999998</v>
      </c>
      <c r="L21" s="179">
        <f>SUM(L22:L24)</f>
        <v>25070229.609999999</v>
      </c>
      <c r="M21" s="179">
        <f>SUM(M22:M24)</f>
        <v>23807092.560000002</v>
      </c>
      <c r="N21" s="135"/>
      <c r="O21" s="134" t="s">
        <v>109</v>
      </c>
    </row>
    <row r="22" spans="1:17" s="60" customFormat="1" ht="24" customHeight="1" x14ac:dyDescent="0.25">
      <c r="A22" s="61"/>
      <c r="B22" s="125" t="s">
        <v>108</v>
      </c>
      <c r="C22" s="124"/>
      <c r="D22" s="123"/>
      <c r="E22" s="127">
        <v>25029093.920000006</v>
      </c>
      <c r="F22" s="177">
        <v>385468.3</v>
      </c>
      <c r="G22" s="177">
        <v>284484.21000000002</v>
      </c>
      <c r="H22" s="178">
        <v>203900</v>
      </c>
      <c r="I22" s="127">
        <v>60490.2</v>
      </c>
      <c r="J22" s="175">
        <v>35809927.789999999</v>
      </c>
      <c r="K22" s="174">
        <v>29496313.02</v>
      </c>
      <c r="L22" s="174">
        <v>11667760.98</v>
      </c>
      <c r="M22" s="175">
        <v>3350438.29</v>
      </c>
      <c r="N22" s="62"/>
      <c r="O22" s="125" t="s">
        <v>107</v>
      </c>
    </row>
    <row r="23" spans="1:17" s="60" customFormat="1" ht="24" customHeight="1" x14ac:dyDescent="0.25">
      <c r="A23" s="61"/>
      <c r="B23" s="125" t="s">
        <v>106</v>
      </c>
      <c r="C23" s="124"/>
      <c r="D23" s="123"/>
      <c r="E23" s="127">
        <v>12573050.340000002</v>
      </c>
      <c r="F23" s="177">
        <v>32113</v>
      </c>
      <c r="G23" s="177">
        <v>140041.54999999999</v>
      </c>
      <c r="H23" s="176" t="s">
        <v>103</v>
      </c>
      <c r="I23" s="127">
        <v>159932</v>
      </c>
      <c r="J23" s="175">
        <v>30689599.939999998</v>
      </c>
      <c r="K23" s="174">
        <v>21934119.280000001</v>
      </c>
      <c r="L23" s="174">
        <v>8771129.8499999996</v>
      </c>
      <c r="M23" s="174">
        <v>12689362.24</v>
      </c>
      <c r="N23" s="62"/>
      <c r="O23" s="125" t="s">
        <v>105</v>
      </c>
    </row>
    <row r="24" spans="1:17" s="60" customFormat="1" ht="24" customHeight="1" x14ac:dyDescent="0.25">
      <c r="A24" s="61"/>
      <c r="B24" s="125" t="s">
        <v>104</v>
      </c>
      <c r="C24" s="124"/>
      <c r="D24" s="123"/>
      <c r="E24" s="127">
        <v>10402811.389999999</v>
      </c>
      <c r="F24" s="177">
        <v>55934.2</v>
      </c>
      <c r="G24" s="177">
        <v>100255.48</v>
      </c>
      <c r="H24" s="176" t="s">
        <v>103</v>
      </c>
      <c r="I24" s="127">
        <v>153210</v>
      </c>
      <c r="J24" s="175">
        <v>17893581</v>
      </c>
      <c r="K24" s="174">
        <v>14893066.209999999</v>
      </c>
      <c r="L24" s="174">
        <v>4631338.78</v>
      </c>
      <c r="M24" s="174">
        <v>7767292.0300000003</v>
      </c>
      <c r="N24" s="62"/>
      <c r="O24" s="125" t="s">
        <v>102</v>
      </c>
      <c r="Q24" s="62"/>
    </row>
    <row r="25" spans="1:17" s="60" customFormat="1" ht="8.25" customHeight="1" x14ac:dyDescent="0.25">
      <c r="A25" s="170"/>
      <c r="B25" s="170"/>
      <c r="C25" s="170"/>
      <c r="D25" s="173"/>
      <c r="E25" s="171"/>
      <c r="F25" s="171"/>
      <c r="G25" s="171"/>
      <c r="H25" s="172"/>
      <c r="I25" s="171"/>
      <c r="J25" s="171"/>
      <c r="K25" s="171"/>
      <c r="L25" s="171"/>
      <c r="M25" s="171"/>
      <c r="N25" s="170"/>
      <c r="O25" s="170"/>
      <c r="Q25" s="62"/>
    </row>
    <row r="26" spans="1:17" s="60" customFormat="1" ht="24.95" customHeight="1" x14ac:dyDescent="0.3">
      <c r="B26" s="60" t="s">
        <v>101</v>
      </c>
      <c r="Q26" s="1"/>
    </row>
    <row r="27" spans="1:17" x14ac:dyDescent="0.3">
      <c r="A27" s="60"/>
      <c r="B27" s="60" t="s">
        <v>100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Q27" s="164"/>
    </row>
    <row r="28" spans="1:17" x14ac:dyDescent="0.3">
      <c r="Q28" s="164"/>
    </row>
  </sheetData>
  <mergeCells count="7">
    <mergeCell ref="A11:D11"/>
    <mergeCell ref="A4:D9"/>
    <mergeCell ref="E4:J4"/>
    <mergeCell ref="K4:M4"/>
    <mergeCell ref="N4:O9"/>
    <mergeCell ref="E5:J5"/>
    <mergeCell ref="K5:M5"/>
  </mergeCells>
  <pageMargins left="0.35433070866141736" right="0.31496062992125984" top="0.78740157480314965" bottom="0.39370078740157483" header="0.51181102362204722" footer="0.51181102362204722"/>
  <pageSetup paperSize="9" scale="93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T-16.2.1</vt:lpstr>
      <vt:lpstr>T-16.2.2</vt:lpstr>
      <vt:lpstr>T-16.2.3</vt:lpstr>
      <vt:lpstr>'T-16.2.3'!Print_Area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2014-11-17T07:01:59Z</dcterms:created>
  <dcterms:modified xsi:type="dcterms:W3CDTF">2014-11-17T07:02:45Z</dcterms:modified>
</cp:coreProperties>
</file>