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2.2น.20" sheetId="1" r:id="rId1"/>
  </sheets>
  <definedNames>
    <definedName name="_xlnm.Print_Area" localSheetId="0">'T-2.2น.20'!$A$1:$Q$35</definedName>
  </definedNames>
  <calcPr calcId="145621"/>
</workbook>
</file>

<file path=xl/calcChain.xml><?xml version="1.0" encoding="utf-8"?>
<calcChain xmlns="http://schemas.openxmlformats.org/spreadsheetml/2006/main">
  <c r="M29" i="1" l="1"/>
  <c r="L29" i="1"/>
  <c r="K29" i="1"/>
  <c r="J29" i="1"/>
  <c r="I29" i="1"/>
  <c r="H29" i="1"/>
  <c r="G29" i="1"/>
  <c r="F29" i="1"/>
  <c r="E29" i="1"/>
  <c r="M28" i="1"/>
  <c r="L28" i="1"/>
  <c r="K28" i="1"/>
  <c r="J28" i="1"/>
  <c r="H28" i="1"/>
  <c r="G28" i="1"/>
  <c r="F28" i="1"/>
  <c r="E28" i="1"/>
  <c r="M27" i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<sst xmlns="http://schemas.openxmlformats.org/spreadsheetml/2006/main" count="72" uniqueCount="48">
  <si>
    <t xml:space="preserve">ตาราง </t>
  </si>
  <si>
    <t>Table</t>
  </si>
  <si>
    <t>(หน่วยเป็นพัน  In thousands)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</si>
  <si>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</si>
  <si>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</si>
  <si>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</si>
  <si>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</si>
  <si>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</si>
  <si>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</si>
  <si>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</si>
  <si>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</si>
  <si>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</si>
  <si>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</si>
  <si>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</si>
  <si>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</si>
  <si>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</si>
  <si>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</si>
  <si>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</si>
  <si>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</si>
  <si>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</si>
  <si>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</si>
  <si>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</si>
  <si>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</si>
  <si>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</si>
  <si>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</si>
  <si>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</si>
  <si>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</si>
  <si>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</si>
  <si>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</si>
  <si>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2011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</si>
  <si>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</si>
  <si>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</si>
  <si>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</si>
  <si>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</si>
  <si>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</si>
  <si>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</si>
  <si>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</si>
  <si>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</si>
  <si>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2012</t>
  </si>
  <si>
    <t xml:space="preserve">           ไตรมาสที่ 1</t>
  </si>
  <si>
    <t>-</t>
  </si>
  <si>
    <t xml:space="preserve">  2013</t>
  </si>
  <si>
    <t xml:space="preserve">  2014</t>
  </si>
  <si>
    <t xml:space="preserve">           ที่มา:  สำรวจภาวะการทำงานของประชากร พ.ศ. 2554 - 2557  ระดับจังหวัด  สำนักงานสถิติแห่งชาติ</t>
  </si>
  <si>
    <t xml:space="preserve">       Source:  Labour Force Survey: 2011 - 2014, Provincial level ,  National Statistical Office</t>
  </si>
  <si>
    <t>ประชากรอายุ 15 ปีขึ้นไป จำแนกตามสถานภาพแรงงาน เป็นรายไตรมาส พ.ศ. 2554 - 2557 :จังหวัดเพชรบูรณ์</t>
  </si>
  <si>
    <t>Population Aged 15 Years and Over  by Labour Force Status and Quarterly: 2011 - 2014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</si>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</sst>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6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7" xfId="0" applyFont="1" applyBorder="1"/>
    <xf numFmtId="0" fontId="7" fillId="0" borderId="8" xfId="0" applyFont="1" applyBorder="1"/>
    <xf numFmtId="0" fontId="7" fillId="0" borderId="13" xfId="0" applyFont="1" applyBorder="1"/>
    <xf numFmtId="0" fontId="8" fillId="0" borderId="0" xfId="0" applyFont="1"/>
    <xf numFmtId="187" fontId="5" fillId="0" borderId="7" xfId="0" applyNumberFormat="1" applyFont="1" applyBorder="1"/>
    <xf numFmtId="187" fontId="5" fillId="0" borderId="8" xfId="0" applyNumberFormat="1" applyFont="1" applyBorder="1"/>
    <xf numFmtId="187" fontId="5" fillId="0" borderId="13" xfId="0" applyNumberFormat="1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187" fontId="5" fillId="0" borderId="13" xfId="0" applyNumberFormat="1" applyFont="1" applyBorder="1" applyAlignment="1"/>
    <xf numFmtId="187" fontId="5" fillId="0" borderId="0" xfId="0" applyNumberFormat="1" applyFont="1" applyBorder="1"/>
    <xf numFmtId="187" fontId="5" fillId="0" borderId="13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187" fontId="5" fillId="0" borderId="7" xfId="0" applyNumberFormat="1" applyFont="1" applyBorder="1" applyAlignment="1">
      <alignment horizontal="left"/>
    </xf>
    <xf numFmtId="0" fontId="5" fillId="0" borderId="8" xfId="0" quotePrefix="1" applyFont="1" applyBorder="1" applyAlignment="1">
      <alignment horizontal="left"/>
    </xf>
    <xf numFmtId="0" fontId="5" fillId="0" borderId="10" xfId="0" applyFont="1" applyBorder="1" applyAlignment="1"/>
    <xf numFmtId="0" fontId="5" fillId="0" borderId="11" xfId="0" applyFont="1" applyBorder="1" applyAlignment="1"/>
    <xf numFmtId="187" fontId="5" fillId="0" borderId="11" xfId="0" applyNumberFormat="1" applyFont="1" applyBorder="1"/>
    <xf numFmtId="187" fontId="5" fillId="0" borderId="9" xfId="0" applyNumberFormat="1" applyFont="1" applyBorder="1"/>
    <xf numFmtId="187" fontId="5" fillId="0" borderId="14" xfId="0" applyNumberFormat="1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400925" y="0"/>
          <a:ext cx="752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14</xdr:col>
      <xdr:colOff>1504950</xdr:colOff>
      <xdr:row>0</xdr:row>
      <xdr:rowOff>0</xdr:rowOff>
    </xdr:from>
    <xdr:to>
      <xdr:col>15</xdr:col>
      <xdr:colOff>247650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25000" y="0"/>
          <a:ext cx="1524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  <xdr:twoCellAnchor>
    <xdr:from>
      <xdr:col>14</xdr:col>
      <xdr:colOff>1133475</xdr:colOff>
      <xdr:row>0</xdr:row>
      <xdr:rowOff>0</xdr:rowOff>
    </xdr:from>
    <xdr:to>
      <xdr:col>17</xdr:col>
      <xdr:colOff>104775</xdr:colOff>
      <xdr:row>34</xdr:row>
      <xdr:rowOff>152400</xdr:rowOff>
    </xdr:to>
    <xdr:grpSp>
      <xdr:nvGrpSpPr>
        <xdr:cNvPr id="4" name="Group 200"/>
        <xdr:cNvGrpSpPr>
          <a:grpSpLocks/>
        </xdr:cNvGrpSpPr>
      </xdr:nvGrpSpPr>
      <xdr:grpSpPr bwMode="auto">
        <a:xfrm>
          <a:off x="9467850" y="0"/>
          <a:ext cx="590550" cy="6724650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3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6"/>
  <sheetViews>
    <sheetView showGridLines="0" tabSelected="1" topLeftCell="A19" workbookViewId="0">
      <selection activeCell="B38" sqref="B38"/>
    </sheetView>
  </sheetViews>
  <sheetFormatPr defaultRowHeight="21.75" x14ac:dyDescent="0.5"/>
  <cols>
    <col min="1" max="1" width="1.7109375" style="55" customWidth="1"/>
    <col min="2" max="2" width="5.5703125" style="55" customWidth="1"/>
    <col min="3" max="3" width="4.85546875" style="55" customWidth="1"/>
    <col min="4" max="4" width="5.140625" style="55" customWidth="1"/>
    <col min="5" max="8" width="11.28515625" style="55" customWidth="1"/>
    <col min="9" max="9" width="14.7109375" style="55" customWidth="1"/>
    <col min="10" max="13" width="11.28515625" style="55" customWidth="1"/>
    <col min="14" max="14" width="2.7109375" style="55" customWidth="1"/>
    <col min="15" max="15" width="17.85546875" style="55" customWidth="1"/>
    <col min="16" max="16" width="2.28515625" style="55" customWidth="1"/>
    <col min="17" max="17" width="4.140625" style="55" customWidth="1"/>
    <col min="18" max="16384" width="9.140625" style="55"/>
  </cols>
  <sheetData>
    <row r="1" spans="1:16" s="1" customFormat="1" x14ac:dyDescent="0.5">
      <c r="B1" s="1" t="s">
        <v>0</v>
      </c>
      <c r="C1" s="2">
        <v>2.2000000000000002</v>
      </c>
      <c r="D1" s="1" t="s">
        <v>45</v>
      </c>
    </row>
    <row r="2" spans="1:16" s="3" customFormat="1" x14ac:dyDescent="0.5">
      <c r="B2" s="1" t="s">
        <v>1</v>
      </c>
      <c r="C2" s="2">
        <v>2.2000000000000002</v>
      </c>
      <c r="D2" s="1" t="s">
        <v>46</v>
      </c>
      <c r="E2" s="1"/>
      <c r="O2" s="4"/>
    </row>
    <row r="3" spans="1:16" s="3" customFormat="1" ht="4.5" customHeight="1" x14ac:dyDescent="0.5">
      <c r="C3" s="2"/>
      <c r="O3" s="4"/>
    </row>
    <row r="4" spans="1:16" s="3" customFormat="1" ht="15.75" customHeight="1" x14ac:dyDescent="0.5">
      <c r="C4" s="2"/>
      <c r="O4" s="5" t="s">
        <v>2</v>
      </c>
      <c r="P4" s="6"/>
    </row>
    <row r="5" spans="1:16" s="7" customFormat="1" ht="20.25" customHeight="1" x14ac:dyDescent="0.5">
      <c r="A5" s="62" t="s">
        <v>3</v>
      </c>
      <c r="B5" s="62"/>
      <c r="C5" s="62"/>
      <c r="D5" s="63"/>
      <c r="E5" s="68" t="s">
        <v>4</v>
      </c>
      <c r="F5" s="69"/>
      <c r="G5" s="69"/>
      <c r="H5" s="69"/>
      <c r="I5" s="69"/>
      <c r="J5" s="69"/>
      <c r="K5" s="69"/>
      <c r="L5" s="69"/>
      <c r="M5" s="70"/>
      <c r="N5" s="71" t="s">
        <v>5</v>
      </c>
      <c r="O5" s="72"/>
    </row>
    <row r="6" spans="1:16" s="9" customFormat="1" ht="16.5" customHeight="1" x14ac:dyDescent="0.45">
      <c r="A6" s="64"/>
      <c r="B6" s="64"/>
      <c r="C6" s="64"/>
      <c r="D6" s="65"/>
      <c r="E6" s="77" t="s">
        <v>6</v>
      </c>
      <c r="F6" s="78"/>
      <c r="G6" s="78"/>
      <c r="H6" s="78"/>
      <c r="I6" s="79"/>
      <c r="J6" s="80" t="s">
        <v>7</v>
      </c>
      <c r="K6" s="81"/>
      <c r="L6" s="81"/>
      <c r="M6" s="82"/>
      <c r="N6" s="73"/>
      <c r="O6" s="74"/>
      <c r="P6" s="8"/>
    </row>
    <row r="7" spans="1:16" s="9" customFormat="1" ht="16.5" customHeight="1" x14ac:dyDescent="0.4">
      <c r="A7" s="64"/>
      <c r="B7" s="64"/>
      <c r="C7" s="64"/>
      <c r="D7" s="65"/>
      <c r="E7" s="83" t="s">
        <v>8</v>
      </c>
      <c r="F7" s="84"/>
      <c r="G7" s="84"/>
      <c r="H7" s="84"/>
      <c r="I7" s="85"/>
      <c r="J7" s="83" t="s">
        <v>9</v>
      </c>
      <c r="K7" s="84"/>
      <c r="L7" s="84"/>
      <c r="M7" s="85"/>
      <c r="N7" s="73"/>
      <c r="O7" s="74"/>
      <c r="P7" s="8"/>
    </row>
    <row r="8" spans="1:16" s="9" customFormat="1" ht="17.25" customHeight="1" x14ac:dyDescent="0.45">
      <c r="A8" s="64"/>
      <c r="B8" s="64"/>
      <c r="C8" s="64"/>
      <c r="D8" s="65"/>
      <c r="E8" s="10"/>
      <c r="F8" s="86" t="s">
        <v>10</v>
      </c>
      <c r="G8" s="62"/>
      <c r="H8" s="63"/>
      <c r="I8" s="11" t="s">
        <v>11</v>
      </c>
      <c r="J8" s="12"/>
      <c r="K8" s="12"/>
      <c r="L8" s="13"/>
      <c r="M8" s="12"/>
      <c r="N8" s="73"/>
      <c r="O8" s="74"/>
      <c r="P8" s="8"/>
    </row>
    <row r="9" spans="1:16" s="9" customFormat="1" ht="18.75" customHeight="1" x14ac:dyDescent="0.45">
      <c r="A9" s="64"/>
      <c r="B9" s="64"/>
      <c r="C9" s="64"/>
      <c r="D9" s="65"/>
      <c r="E9" s="14" t="s">
        <v>12</v>
      </c>
      <c r="F9" s="87" t="s">
        <v>13</v>
      </c>
      <c r="G9" s="88"/>
      <c r="H9" s="89"/>
      <c r="I9" s="15" t="s">
        <v>14</v>
      </c>
      <c r="J9" s="14" t="s">
        <v>12</v>
      </c>
      <c r="K9" s="15" t="s">
        <v>15</v>
      </c>
      <c r="L9" s="16" t="s">
        <v>16</v>
      </c>
      <c r="M9" s="15" t="s">
        <v>17</v>
      </c>
      <c r="N9" s="73"/>
      <c r="O9" s="74"/>
      <c r="P9" s="8"/>
    </row>
    <row r="10" spans="1:16" s="9" customFormat="1" ht="16.5" customHeight="1" x14ac:dyDescent="0.45">
      <c r="A10" s="64"/>
      <c r="B10" s="64"/>
      <c r="C10" s="64"/>
      <c r="D10" s="65"/>
      <c r="E10" s="15" t="s">
        <v>18</v>
      </c>
      <c r="F10" s="17" t="s">
        <v>12</v>
      </c>
      <c r="G10" s="15" t="s">
        <v>19</v>
      </c>
      <c r="H10" s="15" t="s">
        <v>20</v>
      </c>
      <c r="I10" s="15" t="s">
        <v>21</v>
      </c>
      <c r="J10" s="15" t="s">
        <v>18</v>
      </c>
      <c r="K10" s="15" t="s">
        <v>22</v>
      </c>
      <c r="L10" s="15" t="s">
        <v>23</v>
      </c>
      <c r="M10" s="15" t="s">
        <v>24</v>
      </c>
      <c r="N10" s="73"/>
      <c r="O10" s="74"/>
      <c r="P10" s="8"/>
    </row>
    <row r="11" spans="1:16" s="9" customFormat="1" ht="16.5" customHeight="1" x14ac:dyDescent="0.45">
      <c r="A11" s="66"/>
      <c r="B11" s="66"/>
      <c r="C11" s="66"/>
      <c r="D11" s="67"/>
      <c r="E11" s="18"/>
      <c r="F11" s="19" t="s">
        <v>18</v>
      </c>
      <c r="G11" s="19" t="s">
        <v>25</v>
      </c>
      <c r="H11" s="19" t="s">
        <v>26</v>
      </c>
      <c r="I11" s="19" t="s">
        <v>27</v>
      </c>
      <c r="J11" s="19"/>
      <c r="K11" s="19" t="s">
        <v>28</v>
      </c>
      <c r="L11" s="19"/>
      <c r="M11" s="19"/>
      <c r="N11" s="75"/>
      <c r="O11" s="76"/>
      <c r="P11" s="8"/>
    </row>
    <row r="12" spans="1:16" s="8" customFormat="1" ht="2.25" customHeight="1" x14ac:dyDescent="0.45">
      <c r="A12" s="20"/>
      <c r="B12" s="20"/>
      <c r="C12" s="20"/>
      <c r="D12" s="20"/>
      <c r="E12" s="21"/>
      <c r="F12" s="14"/>
      <c r="G12" s="14"/>
      <c r="H12" s="14"/>
      <c r="I12" s="22"/>
      <c r="J12" s="23"/>
      <c r="K12" s="23"/>
      <c r="L12" s="23"/>
      <c r="M12" s="14"/>
      <c r="N12" s="24"/>
      <c r="O12" s="25"/>
    </row>
    <row r="13" spans="1:16" s="29" customFormat="1" ht="16.5" customHeight="1" x14ac:dyDescent="0.45">
      <c r="A13" s="56">
        <v>2554</v>
      </c>
      <c r="B13" s="57"/>
      <c r="C13" s="57"/>
      <c r="D13" s="57"/>
      <c r="E13" s="26"/>
      <c r="F13" s="27"/>
      <c r="G13" s="27"/>
      <c r="H13" s="27"/>
      <c r="I13" s="28"/>
      <c r="J13" s="26"/>
      <c r="K13" s="26"/>
      <c r="L13" s="26"/>
      <c r="M13" s="27"/>
      <c r="N13" s="59" t="s">
        <v>29</v>
      </c>
      <c r="O13" s="58"/>
      <c r="P13" s="9"/>
    </row>
    <row r="14" spans="1:16" s="29" customFormat="1" ht="17.25" customHeight="1" x14ac:dyDescent="0.45">
      <c r="A14" s="56" t="s">
        <v>30</v>
      </c>
      <c r="B14" s="57"/>
      <c r="C14" s="57"/>
      <c r="D14" s="57"/>
      <c r="E14" s="30">
        <v>841.59400000000005</v>
      </c>
      <c r="F14" s="31">
        <v>616.54600000000005</v>
      </c>
      <c r="G14" s="31">
        <v>615.03700000000003</v>
      </c>
      <c r="H14" s="31">
        <v>1.5089999999999999</v>
      </c>
      <c r="I14" s="32">
        <v>6.9000000000000006E-2</v>
      </c>
      <c r="J14" s="30">
        <v>224.97900000000001</v>
      </c>
      <c r="K14" s="30">
        <v>63.600999999999999</v>
      </c>
      <c r="L14" s="30">
        <v>76.543999999999997</v>
      </c>
      <c r="M14" s="31">
        <v>84.834999999999994</v>
      </c>
      <c r="N14" s="33"/>
      <c r="O14" s="34" t="s">
        <v>31</v>
      </c>
      <c r="P14" s="9"/>
    </row>
    <row r="15" spans="1:16" s="29" customFormat="1" ht="17.25" customHeight="1" x14ac:dyDescent="0.45">
      <c r="A15" s="56" t="s">
        <v>32</v>
      </c>
      <c r="B15" s="57"/>
      <c r="C15" s="57"/>
      <c r="D15" s="57"/>
      <c r="E15" s="30">
        <v>843.59</v>
      </c>
      <c r="F15" s="31">
        <v>606.73199999999997</v>
      </c>
      <c r="G15" s="31">
        <v>605.58500000000004</v>
      </c>
      <c r="H15" s="31">
        <v>1.147</v>
      </c>
      <c r="I15" s="32">
        <v>0.20699999999999999</v>
      </c>
      <c r="J15" s="30">
        <v>236.65100000000001</v>
      </c>
      <c r="K15" s="30">
        <v>74.266999999999996</v>
      </c>
      <c r="L15" s="30">
        <v>68.885999999999996</v>
      </c>
      <c r="M15" s="31">
        <v>93.497</v>
      </c>
      <c r="N15" s="33"/>
      <c r="O15" s="34" t="s">
        <v>33</v>
      </c>
      <c r="P15" s="8"/>
    </row>
    <row r="16" spans="1:16" s="9" customFormat="1" ht="17.25" customHeight="1" x14ac:dyDescent="0.45">
      <c r="A16" s="56" t="s">
        <v>34</v>
      </c>
      <c r="B16" s="57"/>
      <c r="C16" s="57"/>
      <c r="D16" s="57"/>
      <c r="E16" s="30">
        <v>613.87599999999998</v>
      </c>
      <c r="F16" s="31">
        <v>612.62199999999996</v>
      </c>
      <c r="G16" s="31">
        <v>609.529</v>
      </c>
      <c r="H16" s="31">
        <v>3.093</v>
      </c>
      <c r="I16" s="32">
        <v>1.254</v>
      </c>
      <c r="J16" s="30">
        <v>231.68299999999999</v>
      </c>
      <c r="K16" s="30">
        <v>69.53</v>
      </c>
      <c r="L16" s="30">
        <v>68.465999999999994</v>
      </c>
      <c r="M16" s="31">
        <v>93.686999999999998</v>
      </c>
      <c r="N16" s="33"/>
      <c r="O16" s="34" t="s">
        <v>35</v>
      </c>
      <c r="P16" s="8"/>
    </row>
    <row r="17" spans="1:16" s="9" customFormat="1" ht="17.25" customHeight="1" x14ac:dyDescent="0.45">
      <c r="A17" s="56" t="s">
        <v>36</v>
      </c>
      <c r="B17" s="57"/>
      <c r="C17" s="57"/>
      <c r="D17" s="57"/>
      <c r="E17" s="30">
        <v>839.64700000000005</v>
      </c>
      <c r="F17" s="31">
        <v>606.94899999999996</v>
      </c>
      <c r="G17" s="31">
        <v>603.11500000000001</v>
      </c>
      <c r="H17" s="31">
        <v>3.3540000000000001</v>
      </c>
      <c r="I17" s="32">
        <v>0.48</v>
      </c>
      <c r="J17" s="30">
        <v>232.69800000000001</v>
      </c>
      <c r="K17" s="30">
        <v>75.843999999999994</v>
      </c>
      <c r="L17" s="30">
        <v>71.358000000000004</v>
      </c>
      <c r="M17" s="31">
        <v>85.495999999999995</v>
      </c>
      <c r="N17" s="33"/>
      <c r="O17" s="34" t="s">
        <v>37</v>
      </c>
      <c r="P17" s="8"/>
    </row>
    <row r="18" spans="1:16" s="9" customFormat="1" ht="2.25" customHeight="1" x14ac:dyDescent="0.45">
      <c r="A18" s="60"/>
      <c r="B18" s="60"/>
      <c r="C18" s="60"/>
      <c r="D18" s="61"/>
      <c r="E18" s="30"/>
      <c r="F18" s="31"/>
      <c r="G18" s="31"/>
      <c r="H18" s="31"/>
      <c r="I18" s="32"/>
      <c r="J18" s="30"/>
      <c r="K18" s="30"/>
      <c r="L18" s="30"/>
      <c r="M18" s="31"/>
      <c r="N18" s="33"/>
      <c r="O18" s="34"/>
      <c r="P18" s="8"/>
    </row>
    <row r="19" spans="1:16" s="9" customFormat="1" ht="16.5" customHeight="1" x14ac:dyDescent="0.45">
      <c r="A19" s="56">
        <v>2555</v>
      </c>
      <c r="B19" s="57"/>
      <c r="C19" s="57"/>
      <c r="D19" s="57"/>
      <c r="E19" s="30"/>
      <c r="F19" s="31"/>
      <c r="G19" s="31"/>
      <c r="H19" s="31"/>
      <c r="I19" s="32"/>
      <c r="J19" s="30"/>
      <c r="K19" s="30"/>
      <c r="L19" s="30"/>
      <c r="M19" s="31"/>
      <c r="N19" s="59" t="s">
        <v>38</v>
      </c>
      <c r="O19" s="58"/>
      <c r="P19" s="8"/>
    </row>
    <row r="20" spans="1:16" s="9" customFormat="1" ht="17.25" customHeight="1" x14ac:dyDescent="0.45">
      <c r="A20" s="56" t="s">
        <v>39</v>
      </c>
      <c r="B20" s="57"/>
      <c r="C20" s="57"/>
      <c r="D20" s="57"/>
      <c r="E20" s="30">
        <v>605.96799999999996</v>
      </c>
      <c r="F20" s="31">
        <v>605.08000000000004</v>
      </c>
      <c r="G20" s="31">
        <v>603.49699999999996</v>
      </c>
      <c r="H20" s="31">
        <v>1.583</v>
      </c>
      <c r="I20" s="32">
        <v>0.88800000000000001</v>
      </c>
      <c r="J20" s="30">
        <v>243.428</v>
      </c>
      <c r="K20" s="30">
        <v>84.856999999999999</v>
      </c>
      <c r="L20" s="30">
        <v>55.25</v>
      </c>
      <c r="M20" s="31">
        <v>103.321</v>
      </c>
      <c r="N20" s="33"/>
      <c r="O20" s="34" t="s">
        <v>31</v>
      </c>
      <c r="P20" s="8"/>
    </row>
    <row r="21" spans="1:16" s="9" customFormat="1" ht="17.25" customHeight="1" x14ac:dyDescent="0.45">
      <c r="A21" s="56" t="s">
        <v>32</v>
      </c>
      <c r="B21" s="57"/>
      <c r="C21" s="57"/>
      <c r="D21" s="57"/>
      <c r="E21" s="30">
        <v>608.23</v>
      </c>
      <c r="F21" s="31">
        <v>605.995</v>
      </c>
      <c r="G21" s="31">
        <v>604.44299999999998</v>
      </c>
      <c r="H21" s="31">
        <v>1.552</v>
      </c>
      <c r="I21" s="32">
        <v>2.2349999999999999</v>
      </c>
      <c r="J21" s="30">
        <v>243.15100000000001</v>
      </c>
      <c r="K21" s="30">
        <v>77.450999999999993</v>
      </c>
      <c r="L21" s="30">
        <v>58.694000000000003</v>
      </c>
      <c r="M21" s="31">
        <v>107.006</v>
      </c>
      <c r="N21" s="33"/>
      <c r="O21" s="34" t="s">
        <v>33</v>
      </c>
      <c r="P21" s="8"/>
    </row>
    <row r="22" spans="1:16" s="9" customFormat="1" ht="17.25" customHeight="1" x14ac:dyDescent="0.45">
      <c r="A22" s="35" t="s">
        <v>34</v>
      </c>
      <c r="B22" s="35"/>
      <c r="C22" s="35"/>
      <c r="D22" s="36"/>
      <c r="E22" s="30">
        <v>616.37900000000002</v>
      </c>
      <c r="F22" s="31">
        <v>616.29399999999998</v>
      </c>
      <c r="G22" s="31">
        <v>611.22299999999996</v>
      </c>
      <c r="H22" s="31">
        <v>5.07</v>
      </c>
      <c r="I22" s="32">
        <v>8.5000000000000006E-2</v>
      </c>
      <c r="J22" s="30">
        <v>236.96</v>
      </c>
      <c r="K22" s="30">
        <v>80.981999999999999</v>
      </c>
      <c r="L22" s="30">
        <v>63.279000000000003</v>
      </c>
      <c r="M22" s="31">
        <v>92.697999999999993</v>
      </c>
      <c r="N22" s="33"/>
      <c r="O22" s="34" t="s">
        <v>35</v>
      </c>
      <c r="P22" s="8"/>
    </row>
    <row r="23" spans="1:16" s="9" customFormat="1" ht="17.25" customHeight="1" x14ac:dyDescent="0.45">
      <c r="A23" s="35" t="s">
        <v>36</v>
      </c>
      <c r="B23" s="35"/>
      <c r="C23" s="35"/>
      <c r="D23" s="36"/>
      <c r="E23" s="37">
        <v>622.95000000000005</v>
      </c>
      <c r="F23" s="38">
        <v>622.95000000000005</v>
      </c>
      <c r="G23" s="31">
        <v>619.13800000000003</v>
      </c>
      <c r="H23" s="31">
        <v>3.8130000000000002</v>
      </c>
      <c r="I23" s="39" t="s">
        <v>40</v>
      </c>
      <c r="J23" s="30">
        <v>232.26300000000001</v>
      </c>
      <c r="K23" s="30">
        <v>75.088999999999999</v>
      </c>
      <c r="L23" s="30">
        <v>56.661999999999999</v>
      </c>
      <c r="M23" s="31">
        <v>100.512</v>
      </c>
      <c r="N23" s="33"/>
      <c r="O23" s="34" t="s">
        <v>37</v>
      </c>
      <c r="P23" s="8"/>
    </row>
    <row r="24" spans="1:16" s="9" customFormat="1" ht="2.25" customHeight="1" x14ac:dyDescent="0.45">
      <c r="A24" s="40"/>
      <c r="B24" s="40"/>
      <c r="C24" s="41"/>
      <c r="D24" s="42"/>
      <c r="E24" s="43"/>
      <c r="F24" s="38"/>
      <c r="G24" s="31"/>
      <c r="H24" s="31"/>
      <c r="I24" s="32"/>
      <c r="J24" s="30"/>
      <c r="K24" s="30"/>
      <c r="L24" s="30"/>
      <c r="M24" s="31"/>
      <c r="N24" s="33"/>
      <c r="O24" s="34"/>
      <c r="P24" s="8"/>
    </row>
    <row r="25" spans="1:16" s="9" customFormat="1" ht="16.5" customHeight="1" x14ac:dyDescent="0.45">
      <c r="A25" s="56">
        <v>2556</v>
      </c>
      <c r="B25" s="57"/>
      <c r="C25" s="57"/>
      <c r="D25" s="57"/>
      <c r="E25" s="43"/>
      <c r="F25" s="38"/>
      <c r="G25" s="31"/>
      <c r="H25" s="31"/>
      <c r="I25" s="32"/>
      <c r="J25" s="30"/>
      <c r="K25" s="30"/>
      <c r="L25" s="30"/>
      <c r="M25" s="31"/>
      <c r="N25" s="59" t="s">
        <v>41</v>
      </c>
      <c r="O25" s="58"/>
      <c r="P25" s="8"/>
    </row>
    <row r="26" spans="1:16" s="29" customFormat="1" ht="17.25" customHeight="1" x14ac:dyDescent="0.45">
      <c r="A26" s="56" t="s">
        <v>39</v>
      </c>
      <c r="B26" s="57"/>
      <c r="C26" s="57"/>
      <c r="D26" s="57"/>
      <c r="E26" s="30">
        <v>609.34900000000005</v>
      </c>
      <c r="F26" s="31">
        <v>605.38499999999999</v>
      </c>
      <c r="G26" s="31">
        <v>603.9</v>
      </c>
      <c r="H26" s="31">
        <v>1.5</v>
      </c>
      <c r="I26" s="32">
        <v>4</v>
      </c>
      <c r="J26" s="30">
        <v>247.78899999999999</v>
      </c>
      <c r="K26" s="30">
        <v>87.906000000000006</v>
      </c>
      <c r="L26" s="30">
        <v>63.463999999999999</v>
      </c>
      <c r="M26" s="31">
        <v>96.418999999999997</v>
      </c>
      <c r="N26" s="33"/>
      <c r="O26" s="34" t="s">
        <v>31</v>
      </c>
      <c r="P26" s="9"/>
    </row>
    <row r="27" spans="1:16" s="29" customFormat="1" ht="17.25" customHeight="1" x14ac:dyDescent="0.45">
      <c r="A27" s="56" t="s">
        <v>32</v>
      </c>
      <c r="B27" s="57"/>
      <c r="C27" s="57"/>
      <c r="D27" s="57"/>
      <c r="E27" s="30">
        <f>612945/1000</f>
        <v>612.94500000000005</v>
      </c>
      <c r="F27" s="31">
        <f>608561/1000</f>
        <v>608.56100000000004</v>
      </c>
      <c r="G27" s="31">
        <f>608142/1000</f>
        <v>608.14200000000005</v>
      </c>
      <c r="H27" s="31">
        <f>419/1000</f>
        <v>0.41899999999999998</v>
      </c>
      <c r="I27" s="32">
        <f>4384/1000</f>
        <v>4.3840000000000003</v>
      </c>
      <c r="J27" s="30">
        <f>246152/1000</f>
        <v>246.15199999999999</v>
      </c>
      <c r="K27" s="30">
        <f>89954/1000</f>
        <v>89.953999999999994</v>
      </c>
      <c r="L27" s="30">
        <f>51029/1000</f>
        <v>51.029000000000003</v>
      </c>
      <c r="M27" s="31">
        <f>105169/1000</f>
        <v>105.169</v>
      </c>
      <c r="N27" s="33"/>
      <c r="O27" s="34" t="s">
        <v>33</v>
      </c>
      <c r="P27" s="9"/>
    </row>
    <row r="28" spans="1:16" s="29" customFormat="1" ht="17.25" customHeight="1" x14ac:dyDescent="0.45">
      <c r="A28" s="35" t="s">
        <v>34</v>
      </c>
      <c r="B28" s="35"/>
      <c r="C28" s="35"/>
      <c r="D28" s="36"/>
      <c r="E28" s="30">
        <f>603484/1000</f>
        <v>603.48400000000004</v>
      </c>
      <c r="F28" s="31">
        <f>603484/1000</f>
        <v>603.48400000000004</v>
      </c>
      <c r="G28" s="31">
        <f>600484/1000</f>
        <v>600.48400000000004</v>
      </c>
      <c r="H28" s="31">
        <f>3000/1000</f>
        <v>3</v>
      </c>
      <c r="I28" s="39" t="s">
        <v>40</v>
      </c>
      <c r="J28" s="30">
        <f>257576/1000</f>
        <v>257.57600000000002</v>
      </c>
      <c r="K28" s="30">
        <f>92376/1000</f>
        <v>92.376000000000005</v>
      </c>
      <c r="L28" s="30">
        <f>57383/1000</f>
        <v>57.383000000000003</v>
      </c>
      <c r="M28" s="31">
        <f>107816/1000</f>
        <v>107.816</v>
      </c>
      <c r="N28" s="33"/>
      <c r="O28" s="34" t="s">
        <v>35</v>
      </c>
      <c r="P28" s="9"/>
    </row>
    <row r="29" spans="1:16" s="9" customFormat="1" ht="17.25" customHeight="1" x14ac:dyDescent="0.45">
      <c r="A29" s="35" t="s">
        <v>36</v>
      </c>
      <c r="B29" s="35"/>
      <c r="C29" s="35"/>
      <c r="D29" s="36"/>
      <c r="E29" s="30">
        <f>590894/1000</f>
        <v>590.89400000000001</v>
      </c>
      <c r="F29" s="31">
        <f>588360/1000</f>
        <v>588.36</v>
      </c>
      <c r="G29" s="31">
        <f>586871/1000</f>
        <v>586.87099999999998</v>
      </c>
      <c r="H29" s="31">
        <f>1490/1000</f>
        <v>1.49</v>
      </c>
      <c r="I29" s="32">
        <f>2533/1000</f>
        <v>2.5329999999999999</v>
      </c>
      <c r="J29" s="30">
        <f>272033/1000</f>
        <v>272.03300000000002</v>
      </c>
      <c r="K29" s="30">
        <f>98435/1000</f>
        <v>98.435000000000002</v>
      </c>
      <c r="L29" s="30">
        <f>60110/1000</f>
        <v>60.11</v>
      </c>
      <c r="M29" s="31">
        <f>113488/1000</f>
        <v>113.488</v>
      </c>
      <c r="N29" s="33"/>
      <c r="O29" s="34" t="s">
        <v>37</v>
      </c>
      <c r="P29" s="8"/>
    </row>
    <row r="30" spans="1:16" s="9" customFormat="1" ht="2.25" customHeight="1" x14ac:dyDescent="0.45">
      <c r="A30" s="40"/>
      <c r="B30" s="40"/>
      <c r="C30" s="41"/>
      <c r="D30" s="42"/>
      <c r="E30" s="43"/>
      <c r="F30" s="38"/>
      <c r="G30" s="31"/>
      <c r="H30" s="31"/>
      <c r="I30" s="32"/>
      <c r="J30" s="30"/>
      <c r="K30" s="30"/>
      <c r="L30" s="30"/>
      <c r="M30" s="31"/>
      <c r="N30" s="33"/>
      <c r="O30" s="34"/>
      <c r="P30" s="8"/>
    </row>
    <row r="31" spans="1:16" s="29" customFormat="1" ht="16.5" customHeight="1" x14ac:dyDescent="0.45">
      <c r="A31" s="58">
        <v>2557</v>
      </c>
      <c r="B31" s="58"/>
      <c r="C31" s="58"/>
      <c r="D31" s="56"/>
      <c r="E31" s="32"/>
      <c r="F31" s="31"/>
      <c r="G31" s="31"/>
      <c r="H31" s="31"/>
      <c r="I31" s="32"/>
      <c r="J31" s="30"/>
      <c r="K31" s="30"/>
      <c r="L31" s="30"/>
      <c r="M31" s="31"/>
      <c r="N31" s="59" t="s">
        <v>42</v>
      </c>
      <c r="O31" s="58"/>
      <c r="P31" s="9"/>
    </row>
    <row r="32" spans="1:16" s="29" customFormat="1" ht="16.5" customHeight="1" x14ac:dyDescent="0.45">
      <c r="A32" s="40" t="s">
        <v>39</v>
      </c>
      <c r="B32" s="40"/>
      <c r="C32" s="40"/>
      <c r="D32" s="42"/>
      <c r="E32" s="30">
        <v>512.68899999999996</v>
      </c>
      <c r="F32" s="31">
        <v>502.065</v>
      </c>
      <c r="G32" s="31">
        <v>501.37099999999998</v>
      </c>
      <c r="H32" s="31">
        <v>0.69499999999999995</v>
      </c>
      <c r="I32" s="32">
        <v>10.622999999999999</v>
      </c>
      <c r="J32" s="30">
        <v>223.66800000000001</v>
      </c>
      <c r="K32" s="30">
        <v>70.022000000000006</v>
      </c>
      <c r="L32" s="30">
        <v>46.066000000000003</v>
      </c>
      <c r="M32" s="31">
        <v>107.58</v>
      </c>
      <c r="N32" s="44"/>
      <c r="O32" s="40" t="s">
        <v>31</v>
      </c>
      <c r="P32" s="9"/>
    </row>
    <row r="33" spans="1:16" s="9" customFormat="1" ht="17.25" customHeight="1" x14ac:dyDescent="0.45">
      <c r="A33" s="45" t="s">
        <v>32</v>
      </c>
      <c r="B33" s="45"/>
      <c r="C33" s="45"/>
      <c r="D33" s="46"/>
      <c r="E33" s="47">
        <v>511.31</v>
      </c>
      <c r="F33" s="48">
        <v>503.36700000000002</v>
      </c>
      <c r="G33" s="48">
        <v>502.39299999999997</v>
      </c>
      <c r="H33" s="48">
        <v>0.97399999999999998</v>
      </c>
      <c r="I33" s="49">
        <v>7.9429999999999996</v>
      </c>
      <c r="J33" s="47">
        <v>225.36699999999999</v>
      </c>
      <c r="K33" s="47">
        <v>67.444000000000003</v>
      </c>
      <c r="L33" s="47">
        <v>47.222000000000001</v>
      </c>
      <c r="M33" s="48">
        <v>110.70099999999999</v>
      </c>
      <c r="N33" s="50"/>
      <c r="O33" s="51" t="s">
        <v>33</v>
      </c>
      <c r="P33" s="8"/>
    </row>
    <row r="34" spans="1:16" s="52" customFormat="1" ht="15.75" customHeight="1" x14ac:dyDescent="0.45">
      <c r="B34" s="53" t="s">
        <v>43</v>
      </c>
      <c r="F34" s="40"/>
      <c r="J34" s="53"/>
    </row>
    <row r="35" spans="1:16" s="52" customFormat="1" ht="14.25" customHeight="1" x14ac:dyDescent="0.45">
      <c r="B35" s="53" t="s">
        <v>44</v>
      </c>
      <c r="D35" s="53"/>
      <c r="F35" s="53"/>
      <c r="G35" s="53"/>
      <c r="H35" s="53"/>
    </row>
    <row r="36" spans="1:16" s="52" customFormat="1" ht="17.25" customHeight="1" x14ac:dyDescent="0.45">
      <c r="B36" s="52" t="s">
        <v>47</v>
      </c>
      <c r="C36" s="54"/>
      <c r="D36" s="54"/>
      <c r="F36" s="54"/>
      <c r="G36" s="54"/>
      <c r="H36" s="53"/>
    </row>
  </sheetData>
  <mergeCells count="26"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  <mergeCell ref="A13:D13"/>
    <mergeCell ref="N13:O13"/>
    <mergeCell ref="A14:D14"/>
    <mergeCell ref="A15:D15"/>
    <mergeCell ref="A16:D16"/>
    <mergeCell ref="A26:D26"/>
    <mergeCell ref="A27:D27"/>
    <mergeCell ref="A31:D31"/>
    <mergeCell ref="N31:O31"/>
    <mergeCell ref="A18:D18"/>
    <mergeCell ref="A19:D19"/>
    <mergeCell ref="N19:O19"/>
    <mergeCell ref="A20:D20"/>
    <mergeCell ref="A21:D21"/>
    <mergeCell ref="A25:D25"/>
    <mergeCell ref="N25:O25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T-2.2น.20</vt:lpstr>
      <vt:lpstr>'T-2.2น.20'!Print_Area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2015-02-18T07:04:00Z</dcterms:created>
  <dcterms:modified xsi:type="dcterms:W3CDTF">2015-02-19T06:43:58Z</dcterms:modified>
</cp:coreProperties>
</file>