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4" sheetId="1" r:id="rId1"/>
  </sheets>
  <definedNames>
    <definedName name="_xlnm.Print_Area" localSheetId="0">'T-4'!$A$1:$Z$42</definedName>
  </definedNames>
  <calcPr calcId="144525"/>
</workbook>
</file>

<file path=xl/calcChain.xml><?xml version="1.0" encoding="utf-8"?>
<calcChain xmlns="http://schemas.openxmlformats.org/spreadsheetml/2006/main">
  <c r="R34" i="1" l="1"/>
  <c r="O34" i="1"/>
  <c r="L34" i="1"/>
  <c r="I34" i="1"/>
  <c r="F34" i="1"/>
  <c r="R33" i="1"/>
  <c r="O33" i="1"/>
  <c r="L33" i="1"/>
  <c r="I33" i="1"/>
  <c r="F33" i="1"/>
  <c r="R32" i="1"/>
  <c r="O32" i="1"/>
  <c r="L32" i="1"/>
  <c r="I32" i="1"/>
  <c r="F32" i="1"/>
  <c r="R31" i="1"/>
  <c r="O31" i="1"/>
  <c r="L31" i="1"/>
  <c r="I31" i="1"/>
  <c r="F31" i="1"/>
  <c r="R30" i="1"/>
  <c r="O30" i="1"/>
  <c r="L30" i="1"/>
  <c r="I30" i="1"/>
  <c r="F30" i="1"/>
  <c r="R28" i="1"/>
  <c r="O28" i="1"/>
  <c r="L28" i="1"/>
  <c r="I28" i="1"/>
  <c r="F28" i="1"/>
  <c r="R27" i="1"/>
  <c r="O27" i="1"/>
  <c r="L27" i="1"/>
  <c r="I27" i="1"/>
  <c r="F27" i="1"/>
  <c r="R26" i="1"/>
  <c r="O26" i="1"/>
  <c r="L26" i="1"/>
  <c r="I26" i="1"/>
  <c r="F26" i="1"/>
  <c r="R25" i="1"/>
  <c r="O25" i="1"/>
  <c r="L25" i="1"/>
  <c r="I25" i="1"/>
  <c r="F25" i="1"/>
  <c r="R24" i="1"/>
  <c r="O24" i="1"/>
  <c r="L24" i="1"/>
  <c r="I24" i="1"/>
  <c r="F24" i="1"/>
  <c r="R23" i="1"/>
  <c r="O23" i="1"/>
  <c r="L23" i="1"/>
  <c r="I23" i="1"/>
  <c r="F23" i="1"/>
  <c r="R22" i="1"/>
  <c r="O22" i="1"/>
  <c r="L22" i="1"/>
  <c r="I22" i="1"/>
  <c r="F22" i="1"/>
  <c r="R21" i="1"/>
  <c r="O21" i="1"/>
  <c r="L21" i="1"/>
  <c r="I21" i="1"/>
  <c r="F21" i="1"/>
  <c r="R19" i="1"/>
  <c r="O19" i="1"/>
  <c r="L19" i="1"/>
  <c r="I19" i="1"/>
  <c r="F19" i="1"/>
  <c r="R18" i="1"/>
  <c r="O18" i="1"/>
  <c r="L18" i="1"/>
  <c r="I18" i="1"/>
  <c r="F18" i="1"/>
  <c r="R16" i="1"/>
  <c r="O16" i="1"/>
  <c r="L16" i="1"/>
  <c r="I16" i="1"/>
  <c r="R15" i="1"/>
  <c r="O15" i="1"/>
  <c r="L15" i="1"/>
  <c r="I15" i="1"/>
  <c r="F15" i="1"/>
  <c r="R14" i="1"/>
  <c r="O14" i="1"/>
  <c r="L14" i="1"/>
  <c r="I14" i="1"/>
  <c r="F14" i="1"/>
  <c r="O13" i="1"/>
  <c r="I13" i="1"/>
  <c r="R11" i="1"/>
  <c r="O11" i="1"/>
  <c r="L11" i="1"/>
  <c r="I11" i="1"/>
  <c r="F11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<sst xmlns="http://schemas.openxmlformats.org/spreadsheetml/2006/main" count="166" uniqueCount="85">
  <si>
    <t>ตาราง</t>
  </si>
  <si>
    <t>จำนวนประชากรอายุ 15 ปีขึ้นไปที่มีงานทำ จำแนกตามอุตสาหกรรม เป็นรายไตรมาส และเพศ พ.ศ.  2554 - 2555</t>
  </si>
  <si>
    <t>TABLE</t>
  </si>
  <si>
    <t>NUMBER OF EMPLOYED PERSONS AGED 15 YEARS AND OVER BY INDUSTRY, QUARTERLY AND SEX :  2011 - 2012</t>
  </si>
  <si>
    <t>(หน่วยเป็นพัน   In thousands)</t>
  </si>
  <si>
    <t>อุตสาหกรรม</t>
  </si>
  <si>
    <t>2554 (2011)</t>
  </si>
  <si>
    <t>2555 (2012)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</si>
  <si>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</si>
  <si>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</si>
  <si>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</si>
  <si>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</si>
  <si>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</si>
  <si>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</si>
  <si>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</si>
  <si>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</si>
  <si>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</si>
  <si>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</si>
  <si>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</si>
  <si>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</si>
  <si>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</si>
  <si>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</si>
  <si>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</si>
  <si>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</si>
  <si>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               Total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</si>
  <si>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</si>
  <si>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</si>
  <si>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</si>
  <si>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</si>
  <si>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</si>
  <si>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</si>
  <si>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</si>
  <si>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</si>
  <si>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</si>
  <si>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</si>
  <si>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</si>
  <si>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</si>
  <si>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</si>
  <si>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</t>
  </si>
  <si>
    <t>Water supply , sewerage , waste management</t>
  </si>
  <si>
    <t>ของเสียและสิ่งปฏิกูล</t>
  </si>
  <si>
    <t>and remediation activities</t>
  </si>
  <si>
    <t>การก่อสร้าง</t>
  </si>
  <si>
    <t>Construction</t>
  </si>
  <si>
    <t>การขายส่ง และการขายปลีก</t>
  </si>
  <si>
    <t>Wholesale and retail trade, repair of motor vehicles</t>
  </si>
  <si>
    <t>การซ่อมแซมยานยนต์และรถจักรยานยนต์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</si>
  <si>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</si>
  <si>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</si>
  <si>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</si>
  <si>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</si>
  <si>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</si>
  <si>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</si>
  <si>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</si>
  <si>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</si>
  <si>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</si>
  <si>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</si>
  <si>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</si>
  <si>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</si>
  <si>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</si>
  <si>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</si>
  <si>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</si>
  <si>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</si>
  <si>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</si>
  <si>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</si>
  <si>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</si>
  <si>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</si>
  <si>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</si>
  <si>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</si>
  <si>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</si>
  <si>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</si>
  <si>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</si>
  <si>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</si>
  <si>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</si>
  <si>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 xml:space="preserve">กิจกรรมการจ้างงานในครัวเรือนส่วนบุคคล  </t>
  </si>
  <si>
    <t xml:space="preserve">Activities of households as employers ;undifferentiated goods </t>
  </si>
  <si>
    <t>กิจกรรมการผลิตสินค้าและบริการที่ทำ</t>
  </si>
  <si>
    <t>and services producing activities of households for own use</t>
  </si>
  <si>
    <t>ขึ้นเองเพื่อใช้ในครัวเรือน</t>
  </si>
  <si>
    <t>กิจกรรมขององค์การระหว่างประเทศ</t>
  </si>
  <si>
    <t>Activities of wxtraterritorial organizations and bodies</t>
  </si>
  <si>
    <t>ไม่ทราบ</t>
  </si>
  <si>
    <t>Unknown</t>
  </si>
  <si>
    <t xml:space="preserve">     ที่มา  :  ตารางสถิติ  โครงการสำรวจภาวะการทำงานของประชากร พ.ศ.  2554 - 2555  ระดับจังหวัด  สำนักงานสถิติแห่งชาติ</t>
  </si>
  <si>
    <t>Source  :  Statistical tables, Labour Force Survey: 2011 - 2012,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</si>
</sst>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187" fontId="7" fillId="0" borderId="8" xfId="1" applyNumberFormat="1" applyFont="1" applyBorder="1"/>
    <xf numFmtId="187" fontId="7" fillId="0" borderId="12" xfId="1" applyNumberFormat="1" applyFont="1" applyBorder="1"/>
    <xf numFmtId="187" fontId="7" fillId="0" borderId="7" xfId="0" applyNumberFormat="1" applyFont="1" applyBorder="1"/>
    <xf numFmtId="0" fontId="7" fillId="0" borderId="8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187" fontId="7" fillId="0" borderId="14" xfId="1" applyNumberFormat="1" applyFont="1" applyBorder="1"/>
    <xf numFmtId="187" fontId="7" fillId="0" borderId="7" xfId="1" applyNumberFormat="1" applyFont="1" applyBorder="1"/>
    <xf numFmtId="0" fontId="7" fillId="0" borderId="7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Alignment="1">
      <alignment vertical="center"/>
    </xf>
    <xf numFmtId="187" fontId="8" fillId="0" borderId="14" xfId="1" applyNumberFormat="1" applyFont="1" applyBorder="1" applyAlignment="1">
      <alignment vertical="center"/>
    </xf>
    <xf numFmtId="187" fontId="8" fillId="0" borderId="7" xfId="1" applyNumberFormat="1" applyFont="1" applyBorder="1" applyAlignment="1">
      <alignment vertical="center"/>
    </xf>
    <xf numFmtId="187" fontId="8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187" fontId="8" fillId="0" borderId="8" xfId="1" applyNumberFormat="1" applyFont="1" applyBorder="1" applyAlignment="1">
      <alignment vertical="center"/>
    </xf>
    <xf numFmtId="187" fontId="8" fillId="0" borderId="8" xfId="1" applyNumberFormat="1" applyFont="1" applyBorder="1" applyAlignment="1">
      <alignment horizontal="right" vertical="center"/>
    </xf>
    <xf numFmtId="187" fontId="8" fillId="0" borderId="14" xfId="1" applyNumberFormat="1" applyFont="1" applyBorder="1" applyAlignment="1">
      <alignment horizontal="right" vertical="center"/>
    </xf>
    <xf numFmtId="187" fontId="8" fillId="0" borderId="7" xfId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0" xfId="0" applyFont="1"/>
    <xf numFmtId="0" fontId="8" fillId="0" borderId="0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Y53"/>
  <sheetViews>
    <sheetView showGridLines="0" tabSelected="1" zoomScale="115" zoomScaleNormal="100" workbookViewId="0">
      <selection activeCell="F18" sqref="F18"/>
    </sheetView>
  </sheetViews>
  <sheetFormatPr defaultRowHeight="18.75" x14ac:dyDescent="0.3"/>
  <cols>
    <col min="1" max="1" width="1.42578125" style="4" customWidth="1"/>
    <col min="2" max="2" width="1.28515625" style="4" customWidth="1"/>
    <col min="3" max="3" width="6.140625" style="4" customWidth="1"/>
    <col min="4" max="4" width="3.7109375" style="4" customWidth="1"/>
    <col min="5" max="5" width="12.5703125" style="4" customWidth="1"/>
    <col min="6" max="20" width="6.28515625" style="4" customWidth="1"/>
    <col min="21" max="22" width="0.7109375" style="4" customWidth="1"/>
    <col min="23" max="23" width="19.28515625" style="4" customWidth="1"/>
    <col min="24" max="24" width="3.140625" style="4" hidden="1" customWidth="1"/>
    <col min="25" max="25" width="8.5703125" style="5" customWidth="1"/>
    <col min="26" max="26" width="4.140625" style="4" customWidth="1"/>
    <col min="27" max="16384" width="9.140625" style="4"/>
  </cols>
  <sheetData>
    <row r="1" spans="1:25" s="1" customFormat="1" ht="18.75" customHeight="1" x14ac:dyDescent="0.3">
      <c r="C1" s="1" t="s">
        <v>0</v>
      </c>
      <c r="D1" s="2">
        <v>4</v>
      </c>
      <c r="E1" s="1" t="s">
        <v>1</v>
      </c>
      <c r="Y1" s="3"/>
    </row>
    <row r="2" spans="1:25" s="1" customFormat="1" ht="16.5" customHeight="1" x14ac:dyDescent="0.3">
      <c r="C2" s="1" t="s">
        <v>2</v>
      </c>
      <c r="D2" s="2">
        <v>4</v>
      </c>
      <c r="E2" s="1" t="s">
        <v>3</v>
      </c>
      <c r="Y2" s="3"/>
    </row>
    <row r="3" spans="1:25" ht="14.2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X3" s="6" t="s">
        <v>4</v>
      </c>
    </row>
    <row r="4" spans="1:25" ht="15.75" customHeight="1" x14ac:dyDescent="0.3">
      <c r="A4" s="7"/>
      <c r="B4" s="8" t="s">
        <v>5</v>
      </c>
      <c r="C4" s="8"/>
      <c r="D4" s="8"/>
      <c r="E4" s="9"/>
      <c r="F4" s="10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0" t="s">
        <v>7</v>
      </c>
      <c r="S4" s="11"/>
      <c r="T4" s="12"/>
      <c r="U4" s="13"/>
      <c r="V4" s="14" t="s">
        <v>8</v>
      </c>
      <c r="W4" s="15"/>
      <c r="X4" s="15"/>
      <c r="Y4" s="7"/>
    </row>
    <row r="5" spans="1:25" s="22" customFormat="1" ht="15" customHeight="1" x14ac:dyDescent="0.25">
      <c r="A5" s="16"/>
      <c r="B5" s="17"/>
      <c r="C5" s="17"/>
      <c r="D5" s="17"/>
      <c r="E5" s="18"/>
      <c r="F5" s="19" t="s">
        <v>9</v>
      </c>
      <c r="G5" s="8"/>
      <c r="H5" s="9"/>
      <c r="I5" s="19" t="s">
        <v>10</v>
      </c>
      <c r="J5" s="8"/>
      <c r="K5" s="9"/>
      <c r="L5" s="19" t="s">
        <v>11</v>
      </c>
      <c r="M5" s="8"/>
      <c r="N5" s="9"/>
      <c r="O5" s="19" t="s">
        <v>12</v>
      </c>
      <c r="P5" s="8"/>
      <c r="Q5" s="9"/>
      <c r="R5" s="19" t="s">
        <v>9</v>
      </c>
      <c r="S5" s="8"/>
      <c r="T5" s="9"/>
      <c r="U5" s="20"/>
      <c r="V5" s="21"/>
      <c r="W5" s="21"/>
      <c r="X5" s="21"/>
      <c r="Y5" s="16"/>
    </row>
    <row r="6" spans="1:25" s="22" customFormat="1" ht="12.75" customHeight="1" x14ac:dyDescent="0.25">
      <c r="A6" s="16"/>
      <c r="B6" s="17"/>
      <c r="C6" s="17"/>
      <c r="D6" s="17"/>
      <c r="E6" s="18"/>
      <c r="F6" s="23" t="s">
        <v>13</v>
      </c>
      <c r="G6" s="24"/>
      <c r="H6" s="25"/>
      <c r="I6" s="23" t="s">
        <v>14</v>
      </c>
      <c r="J6" s="24"/>
      <c r="K6" s="25"/>
      <c r="L6" s="23" t="s">
        <v>15</v>
      </c>
      <c r="M6" s="24"/>
      <c r="N6" s="25"/>
      <c r="O6" s="23" t="s">
        <v>16</v>
      </c>
      <c r="P6" s="24"/>
      <c r="Q6" s="25"/>
      <c r="R6" s="23" t="s">
        <v>13</v>
      </c>
      <c r="S6" s="24"/>
      <c r="T6" s="25"/>
      <c r="U6" s="20"/>
      <c r="V6" s="21"/>
      <c r="W6" s="21"/>
      <c r="X6" s="21"/>
      <c r="Y6" s="16"/>
    </row>
    <row r="7" spans="1:25" s="22" customFormat="1" ht="13.5" customHeight="1" x14ac:dyDescent="0.25">
      <c r="A7" s="16"/>
      <c r="B7" s="17"/>
      <c r="C7" s="17"/>
      <c r="D7" s="17"/>
      <c r="E7" s="18"/>
      <c r="F7" s="26" t="s">
        <v>17</v>
      </c>
      <c r="G7" s="27" t="s">
        <v>18</v>
      </c>
      <c r="H7" s="28" t="s">
        <v>19</v>
      </c>
      <c r="I7" s="29" t="s">
        <v>17</v>
      </c>
      <c r="J7" s="27" t="s">
        <v>18</v>
      </c>
      <c r="K7" s="29" t="s">
        <v>19</v>
      </c>
      <c r="L7" s="26" t="s">
        <v>17</v>
      </c>
      <c r="M7" s="27" t="s">
        <v>18</v>
      </c>
      <c r="N7" s="28" t="s">
        <v>19</v>
      </c>
      <c r="O7" s="26" t="s">
        <v>17</v>
      </c>
      <c r="P7" s="27" t="s">
        <v>18</v>
      </c>
      <c r="Q7" s="28" t="s">
        <v>19</v>
      </c>
      <c r="R7" s="26" t="s">
        <v>17</v>
      </c>
      <c r="S7" s="27" t="s">
        <v>18</v>
      </c>
      <c r="T7" s="28" t="s">
        <v>19</v>
      </c>
      <c r="U7" s="26"/>
      <c r="V7" s="21"/>
      <c r="W7" s="21"/>
      <c r="X7" s="21"/>
      <c r="Y7" s="16"/>
    </row>
    <row r="8" spans="1:25" s="22" customFormat="1" ht="13.5" customHeight="1" x14ac:dyDescent="0.25">
      <c r="A8" s="30"/>
      <c r="B8" s="24"/>
      <c r="C8" s="24"/>
      <c r="D8" s="24"/>
      <c r="E8" s="25"/>
      <c r="F8" s="31" t="s">
        <v>20</v>
      </c>
      <c r="G8" s="32" t="s">
        <v>21</v>
      </c>
      <c r="H8" s="33" t="s">
        <v>22</v>
      </c>
      <c r="I8" s="34" t="s">
        <v>20</v>
      </c>
      <c r="J8" s="32" t="s">
        <v>21</v>
      </c>
      <c r="K8" s="34" t="s">
        <v>22</v>
      </c>
      <c r="L8" s="31" t="s">
        <v>20</v>
      </c>
      <c r="M8" s="32" t="s">
        <v>21</v>
      </c>
      <c r="N8" s="33" t="s">
        <v>22</v>
      </c>
      <c r="O8" s="31" t="s">
        <v>20</v>
      </c>
      <c r="P8" s="32" t="s">
        <v>21</v>
      </c>
      <c r="Q8" s="33" t="s">
        <v>22</v>
      </c>
      <c r="R8" s="31" t="s">
        <v>20</v>
      </c>
      <c r="S8" s="32" t="s">
        <v>21</v>
      </c>
      <c r="T8" s="33" t="s">
        <v>22</v>
      </c>
      <c r="U8" s="35"/>
      <c r="V8" s="36"/>
      <c r="W8" s="36"/>
      <c r="X8" s="36"/>
      <c r="Y8" s="30"/>
    </row>
    <row r="9" spans="1:25" s="37" customFormat="1" ht="18" customHeight="1" x14ac:dyDescent="0.25">
      <c r="B9" s="38" t="s">
        <v>23</v>
      </c>
      <c r="C9" s="38"/>
      <c r="D9" s="38"/>
      <c r="E9" s="38"/>
      <c r="F9" s="39">
        <f>SUM(F11+F14+F15+F18+F19+F21+F22+F23+F24+F25+F26+F27+F28+F30+F31+F32+F33+F34)</f>
        <v>221173</v>
      </c>
      <c r="G9" s="39">
        <f>SUM(G11+G14+G15+G18+G19+G21+G22+G23+G24+G25+G26+G27+G28+G30+G31+G32+G33)</f>
        <v>128760</v>
      </c>
      <c r="H9" s="39">
        <f>SUM(H11+H14+H18+H19+H21+H22+H24+H25+H26+H27+H28+H30+H31+H33+H34)</f>
        <v>92413</v>
      </c>
      <c r="I9" s="39">
        <f>SUM(I11+I13+I14+I15+I16+I18+I19+I21+I22+I23+I24+I25+I26+I27+I28+I30+I31+I32+I33+I34)</f>
        <v>223307</v>
      </c>
      <c r="J9" s="39">
        <f>SUM(J11+J13+J14+J15+J16+J18+J19+J21+J22+J23+J24+J25+J27+J28+J30+J31+J32+J33)</f>
        <v>126745</v>
      </c>
      <c r="K9" s="39">
        <f>SUM(K11+K14+K15+K16+K18+K19+K21+K22+K23+K24+K25+K26+K27+K28+K30+K31+K32+K33+K34)</f>
        <v>96562</v>
      </c>
      <c r="L9" s="40">
        <f>SUM(L11+L14+L15+L16+L18+L19+L21+L22+L23+L24+L25+L26+L27+L28+L30+L31+L32+L33+L34)</f>
        <v>228307</v>
      </c>
      <c r="M9" s="40">
        <f>SUM(M11+M14+M15+M16+M18+M19+M21+M22+M23+M24+M25+M26+M27+M28+M30+M31+M32+M33)</f>
        <v>124678</v>
      </c>
      <c r="N9" s="40">
        <f>SUM(N11+N14+N15+N18+N19+N21+N22+N23+N24+N25+N26+N27+N28+N30+N31+N32+N33+N34)</f>
        <v>103629</v>
      </c>
      <c r="O9" s="39">
        <f>SUM(O11+O13+O14+O15+O16+O18+O19+O21+O22+O23+O24+O25+O26+O27+O28+O30+O31+O32+O33+O34)</f>
        <v>232947</v>
      </c>
      <c r="P9" s="39">
        <f>SUM(P11+P13+P14+P15+P16+P18+P19+P21+P22+P23+P24+P25+P26+P27+P28+P30+P31+P32+P33+P34)</f>
        <v>131626</v>
      </c>
      <c r="Q9" s="40">
        <f>SUM(Q11+Q14+Q15+Q18+Q19+Q21+Q22+Q23+Q24+Q25+Q26+Q27+Q28+Q30+Q31+Q32+Q33+Q34)</f>
        <v>101321</v>
      </c>
      <c r="R9" s="41">
        <f>SUM(R11+R14+R15+R16+R18+R19+R21+R22+R23+R24+R25+R26+R27+R28+R30+R31+R32+R33+R34)</f>
        <v>243609</v>
      </c>
      <c r="S9" s="41">
        <f>SUM(S11+S14+S15+S18+S19+S21+S22+S23+S24+S25+S26+S27+S28+S30+S31+S32+S33)</f>
        <v>134602</v>
      </c>
      <c r="T9" s="41">
        <f>SUM(T11+T14+T15+T18+T19+T21+T22+T23+T24+T26+T27+T28+T30+T31+T32+T33)</f>
        <v>108501</v>
      </c>
      <c r="U9" s="42"/>
      <c r="V9" s="43" t="s">
        <v>24</v>
      </c>
      <c r="W9" s="43"/>
      <c r="X9" s="43"/>
      <c r="Y9" s="44"/>
    </row>
    <row r="10" spans="1:25" s="37" customFormat="1" ht="12.75" customHeight="1" x14ac:dyDescent="0.25">
      <c r="A10" s="45" t="s">
        <v>25</v>
      </c>
      <c r="C10" s="45"/>
      <c r="D10" s="45"/>
      <c r="E10" s="46"/>
      <c r="F10" s="39"/>
      <c r="G10" s="47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8"/>
      <c r="T10" s="48"/>
      <c r="U10" s="50" t="s">
        <v>26</v>
      </c>
      <c r="W10" s="51"/>
      <c r="X10" s="51"/>
      <c r="Y10" s="44"/>
    </row>
    <row r="11" spans="1:25" s="52" customFormat="1" ht="12.75" customHeight="1" x14ac:dyDescent="0.5">
      <c r="B11" s="52" t="s">
        <v>27</v>
      </c>
      <c r="F11" s="53">
        <f>SUM(G11+H11)</f>
        <v>126856</v>
      </c>
      <c r="G11" s="53">
        <v>80080</v>
      </c>
      <c r="H11" s="54">
        <v>46776</v>
      </c>
      <c r="I11" s="54">
        <f>SUM(J11+K11)</f>
        <v>146985</v>
      </c>
      <c r="J11" s="54">
        <v>91440</v>
      </c>
      <c r="K11" s="54">
        <v>55545</v>
      </c>
      <c r="L11" s="54">
        <f>SUM(M11+N11)</f>
        <v>149671</v>
      </c>
      <c r="M11" s="54">
        <v>82990</v>
      </c>
      <c r="N11" s="54">
        <v>66681</v>
      </c>
      <c r="O11" s="54">
        <f>SUM(P11+Q11)</f>
        <v>145008</v>
      </c>
      <c r="P11" s="54">
        <v>83799</v>
      </c>
      <c r="Q11" s="54">
        <v>61209</v>
      </c>
      <c r="R11" s="55">
        <f>SUM(S11+T11)</f>
        <v>136913</v>
      </c>
      <c r="S11" s="54">
        <v>80841</v>
      </c>
      <c r="T11" s="54">
        <v>56072</v>
      </c>
      <c r="U11" s="56"/>
      <c r="V11" s="52" t="s">
        <v>28</v>
      </c>
      <c r="Y11" s="56"/>
    </row>
    <row r="12" spans="1:25" s="52" customFormat="1" ht="12.75" customHeight="1" x14ac:dyDescent="0.25">
      <c r="A12" s="45" t="s">
        <v>29</v>
      </c>
      <c r="B12" s="45"/>
      <c r="C12" s="45"/>
      <c r="D12" s="57"/>
      <c r="E12" s="58"/>
      <c r="F12" s="59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8"/>
      <c r="S12" s="54"/>
      <c r="T12" s="54"/>
      <c r="U12" s="50" t="s">
        <v>30</v>
      </c>
      <c r="Y12" s="56"/>
    </row>
    <row r="13" spans="1:25" s="52" customFormat="1" ht="12.75" customHeight="1" x14ac:dyDescent="0.5">
      <c r="B13" s="52" t="s">
        <v>31</v>
      </c>
      <c r="F13" s="60" t="s">
        <v>32</v>
      </c>
      <c r="G13" s="61" t="s">
        <v>32</v>
      </c>
      <c r="H13" s="62" t="s">
        <v>32</v>
      </c>
      <c r="I13" s="54">
        <f>SUM(J13)</f>
        <v>315</v>
      </c>
      <c r="J13" s="54">
        <v>315</v>
      </c>
      <c r="K13" s="62" t="s">
        <v>32</v>
      </c>
      <c r="L13" s="62" t="s">
        <v>32</v>
      </c>
      <c r="M13" s="62" t="s">
        <v>32</v>
      </c>
      <c r="N13" s="62" t="s">
        <v>32</v>
      </c>
      <c r="O13" s="54">
        <f>SUM(P13)</f>
        <v>54</v>
      </c>
      <c r="P13" s="54">
        <v>54</v>
      </c>
      <c r="Q13" s="62" t="s">
        <v>32</v>
      </c>
      <c r="R13" s="63" t="s">
        <v>32</v>
      </c>
      <c r="S13" s="62" t="s">
        <v>32</v>
      </c>
      <c r="T13" s="62" t="s">
        <v>32</v>
      </c>
      <c r="U13" s="56"/>
      <c r="V13" s="52" t="s">
        <v>33</v>
      </c>
      <c r="Y13" s="56"/>
    </row>
    <row r="14" spans="1:25" s="52" customFormat="1" ht="12.75" customHeight="1" x14ac:dyDescent="0.5">
      <c r="B14" s="52" t="s">
        <v>34</v>
      </c>
      <c r="F14" s="53">
        <f>SUM(G14+H14)</f>
        <v>12177</v>
      </c>
      <c r="G14" s="53">
        <v>6616</v>
      </c>
      <c r="H14" s="54">
        <v>5561</v>
      </c>
      <c r="I14" s="54">
        <f>SUM(J14+K14)</f>
        <v>7384</v>
      </c>
      <c r="J14" s="54">
        <v>4563</v>
      </c>
      <c r="K14" s="54">
        <v>2821</v>
      </c>
      <c r="L14" s="54">
        <f>SUM(M14+N14)</f>
        <v>5887</v>
      </c>
      <c r="M14" s="54">
        <v>3664</v>
      </c>
      <c r="N14" s="54">
        <v>2223</v>
      </c>
      <c r="O14" s="54">
        <f>SUM(P14+Q14)</f>
        <v>9248</v>
      </c>
      <c r="P14" s="54">
        <v>6586</v>
      </c>
      <c r="Q14" s="54">
        <v>2662</v>
      </c>
      <c r="R14" s="55">
        <f>SUM(S14+T14)</f>
        <v>5792</v>
      </c>
      <c r="S14" s="54">
        <v>3496</v>
      </c>
      <c r="T14" s="54">
        <v>2296</v>
      </c>
      <c r="U14" s="56"/>
      <c r="V14" s="52" t="s">
        <v>35</v>
      </c>
      <c r="Y14" s="56"/>
    </row>
    <row r="15" spans="1:25" s="52" customFormat="1" ht="12.75" customHeight="1" x14ac:dyDescent="0.5">
      <c r="B15" s="52" t="s">
        <v>36</v>
      </c>
      <c r="F15" s="53">
        <f>SUM(G15)</f>
        <v>521</v>
      </c>
      <c r="G15" s="53">
        <v>521</v>
      </c>
      <c r="H15" s="62" t="s">
        <v>32</v>
      </c>
      <c r="I15" s="54">
        <f>SUM(J15+K15)</f>
        <v>879</v>
      </c>
      <c r="J15" s="54">
        <v>744</v>
      </c>
      <c r="K15" s="54">
        <v>135</v>
      </c>
      <c r="L15" s="54">
        <f>SUM(M15+N15)</f>
        <v>271</v>
      </c>
      <c r="M15" s="54">
        <v>127</v>
      </c>
      <c r="N15" s="54">
        <v>144</v>
      </c>
      <c r="O15" s="54">
        <f>SUM(P15+Q15)</f>
        <v>679</v>
      </c>
      <c r="P15" s="54">
        <v>585</v>
      </c>
      <c r="Q15" s="54">
        <v>94</v>
      </c>
      <c r="R15" s="55">
        <f>SUM(S15+T15)</f>
        <v>595</v>
      </c>
      <c r="S15" s="54">
        <v>509</v>
      </c>
      <c r="T15" s="54">
        <v>86</v>
      </c>
      <c r="U15" s="56"/>
      <c r="V15" s="52" t="s">
        <v>37</v>
      </c>
      <c r="Y15" s="56"/>
    </row>
    <row r="16" spans="1:25" s="52" customFormat="1" ht="12.75" customHeight="1" x14ac:dyDescent="0.5">
      <c r="B16" s="52" t="s">
        <v>38</v>
      </c>
      <c r="F16" s="61" t="s">
        <v>32</v>
      </c>
      <c r="G16" s="61" t="s">
        <v>32</v>
      </c>
      <c r="H16" s="62" t="s">
        <v>32</v>
      </c>
      <c r="I16" s="54">
        <f>SUM(J16+K16)</f>
        <v>434</v>
      </c>
      <c r="J16" s="54">
        <v>196</v>
      </c>
      <c r="K16" s="54">
        <v>238</v>
      </c>
      <c r="L16" s="54">
        <f>SUM(M16)</f>
        <v>105</v>
      </c>
      <c r="M16" s="54">
        <v>105</v>
      </c>
      <c r="N16" s="62" t="s">
        <v>32</v>
      </c>
      <c r="O16" s="54">
        <f>SUM(P16)</f>
        <v>357</v>
      </c>
      <c r="P16" s="54">
        <v>357</v>
      </c>
      <c r="Q16" s="62" t="s">
        <v>32</v>
      </c>
      <c r="R16" s="55">
        <f>SUM(T16)</f>
        <v>87</v>
      </c>
      <c r="S16" s="62" t="s">
        <v>32</v>
      </c>
      <c r="T16" s="54">
        <v>87</v>
      </c>
      <c r="U16" s="56"/>
      <c r="V16" s="52" t="s">
        <v>39</v>
      </c>
      <c r="Y16" s="56"/>
    </row>
    <row r="17" spans="2:25" s="52" customFormat="1" ht="12.75" customHeight="1" x14ac:dyDescent="0.5">
      <c r="C17" s="52" t="s">
        <v>40</v>
      </c>
      <c r="F17" s="59"/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8"/>
      <c r="S17" s="54"/>
      <c r="T17" s="54"/>
      <c r="U17" s="56"/>
      <c r="W17" s="52" t="s">
        <v>41</v>
      </c>
      <c r="Y17" s="56"/>
    </row>
    <row r="18" spans="2:25" s="52" customFormat="1" ht="12.75" customHeight="1" x14ac:dyDescent="0.5">
      <c r="B18" s="52" t="s">
        <v>42</v>
      </c>
      <c r="F18" s="53">
        <f>SUM(G18+H18)</f>
        <v>6238</v>
      </c>
      <c r="G18" s="53">
        <v>5916</v>
      </c>
      <c r="H18" s="54">
        <v>322</v>
      </c>
      <c r="I18" s="54">
        <f t="shared" ref="I18:I33" si="0">SUM(J18+K18)</f>
        <v>5479</v>
      </c>
      <c r="J18" s="54">
        <v>4816</v>
      </c>
      <c r="K18" s="54">
        <v>663</v>
      </c>
      <c r="L18" s="54">
        <f t="shared" ref="L18:L33" si="1">SUM(M18+N18)</f>
        <v>9977</v>
      </c>
      <c r="M18" s="54">
        <v>9675</v>
      </c>
      <c r="N18" s="54">
        <v>302</v>
      </c>
      <c r="O18" s="54">
        <f>SUM(P18+Q18)</f>
        <v>8728</v>
      </c>
      <c r="P18" s="54">
        <v>8315</v>
      </c>
      <c r="Q18" s="54">
        <v>413</v>
      </c>
      <c r="R18" s="55">
        <f>SUM(S18+T18)</f>
        <v>8784</v>
      </c>
      <c r="S18" s="54">
        <v>7892</v>
      </c>
      <c r="T18" s="54">
        <v>892</v>
      </c>
      <c r="U18" s="56"/>
      <c r="V18" s="52" t="s">
        <v>43</v>
      </c>
      <c r="Y18" s="56"/>
    </row>
    <row r="19" spans="2:25" s="52" customFormat="1" ht="12.75" customHeight="1" x14ac:dyDescent="0.5">
      <c r="B19" s="52" t="s">
        <v>44</v>
      </c>
      <c r="F19" s="53">
        <f>SUM(G19+H19)</f>
        <v>30974</v>
      </c>
      <c r="G19" s="53">
        <v>14897</v>
      </c>
      <c r="H19" s="54">
        <v>16077</v>
      </c>
      <c r="I19" s="54">
        <f t="shared" si="0"/>
        <v>28986</v>
      </c>
      <c r="J19" s="54">
        <v>11386</v>
      </c>
      <c r="K19" s="54">
        <v>17600</v>
      </c>
      <c r="L19" s="54">
        <f t="shared" si="1"/>
        <v>31014</v>
      </c>
      <c r="M19" s="54">
        <v>14841</v>
      </c>
      <c r="N19" s="54">
        <v>16173</v>
      </c>
      <c r="O19" s="54">
        <f>SUM(P19+Q19)</f>
        <v>32938</v>
      </c>
      <c r="P19" s="54">
        <v>15745</v>
      </c>
      <c r="Q19" s="54">
        <v>17193</v>
      </c>
      <c r="R19" s="55">
        <f>SUM(S19+T19)</f>
        <v>46127</v>
      </c>
      <c r="S19" s="54">
        <v>22566</v>
      </c>
      <c r="T19" s="54">
        <v>23561</v>
      </c>
      <c r="U19" s="56"/>
      <c r="V19" s="52" t="s">
        <v>45</v>
      </c>
      <c r="Y19" s="56"/>
    </row>
    <row r="20" spans="2:25" s="52" customFormat="1" ht="12.75" customHeight="1" x14ac:dyDescent="0.5">
      <c r="C20" s="52" t="s">
        <v>46</v>
      </c>
      <c r="F20" s="59"/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8"/>
      <c r="S20" s="54"/>
      <c r="T20" s="54"/>
      <c r="U20" s="56"/>
      <c r="W20" s="52" t="s">
        <v>47</v>
      </c>
      <c r="Y20" s="56"/>
    </row>
    <row r="21" spans="2:25" s="52" customFormat="1" ht="12.75" customHeight="1" x14ac:dyDescent="0.5">
      <c r="B21" s="52" t="s">
        <v>48</v>
      </c>
      <c r="F21" s="53">
        <f>SUM(G21+H21)</f>
        <v>3668</v>
      </c>
      <c r="G21" s="53">
        <v>3637</v>
      </c>
      <c r="H21" s="54">
        <v>31</v>
      </c>
      <c r="I21" s="54">
        <f t="shared" si="0"/>
        <v>4060</v>
      </c>
      <c r="J21" s="54">
        <v>3390</v>
      </c>
      <c r="K21" s="54">
        <v>670</v>
      </c>
      <c r="L21" s="54">
        <f t="shared" si="1"/>
        <v>2165</v>
      </c>
      <c r="M21" s="54">
        <v>1696</v>
      </c>
      <c r="N21" s="54">
        <v>469</v>
      </c>
      <c r="O21" s="54">
        <f t="shared" ref="O21:O28" si="2">SUM(P21+Q21)</f>
        <v>1837</v>
      </c>
      <c r="P21" s="54">
        <v>1667</v>
      </c>
      <c r="Q21" s="54">
        <v>170</v>
      </c>
      <c r="R21" s="55">
        <f t="shared" ref="R21:R28" si="3">SUM(S21+T21)</f>
        <v>2067</v>
      </c>
      <c r="S21" s="54">
        <v>1555</v>
      </c>
      <c r="T21" s="54">
        <v>512</v>
      </c>
      <c r="U21" s="56"/>
      <c r="V21" s="52" t="s">
        <v>49</v>
      </c>
      <c r="Y21" s="56"/>
    </row>
    <row r="22" spans="2:25" s="52" customFormat="1" ht="12.75" customHeight="1" x14ac:dyDescent="0.5">
      <c r="B22" s="52" t="s">
        <v>50</v>
      </c>
      <c r="F22" s="53">
        <f>SUM(G22+H22)</f>
        <v>17495</v>
      </c>
      <c r="G22" s="53">
        <v>6390</v>
      </c>
      <c r="H22" s="54">
        <v>11105</v>
      </c>
      <c r="I22" s="54">
        <f t="shared" si="0"/>
        <v>11693</v>
      </c>
      <c r="J22" s="54">
        <v>3273</v>
      </c>
      <c r="K22" s="54">
        <v>8420</v>
      </c>
      <c r="L22" s="54">
        <f t="shared" si="1"/>
        <v>10489</v>
      </c>
      <c r="M22" s="54">
        <v>3351</v>
      </c>
      <c r="N22" s="54">
        <v>7138</v>
      </c>
      <c r="O22" s="54">
        <f t="shared" si="2"/>
        <v>12146</v>
      </c>
      <c r="P22" s="54">
        <v>4104</v>
      </c>
      <c r="Q22" s="54">
        <v>8042</v>
      </c>
      <c r="R22" s="55">
        <f t="shared" si="3"/>
        <v>14838</v>
      </c>
      <c r="S22" s="54">
        <v>3950</v>
      </c>
      <c r="T22" s="54">
        <v>10888</v>
      </c>
      <c r="U22" s="56"/>
      <c r="V22" s="52" t="s">
        <v>51</v>
      </c>
      <c r="Y22" s="56"/>
    </row>
    <row r="23" spans="2:25" s="52" customFormat="1" ht="12.75" customHeight="1" x14ac:dyDescent="0.5">
      <c r="B23" s="52" t="s">
        <v>52</v>
      </c>
      <c r="C23" s="56"/>
      <c r="D23" s="56"/>
      <c r="E23" s="56"/>
      <c r="F23" s="53">
        <f>SUM(G23)</f>
        <v>343</v>
      </c>
      <c r="G23" s="53">
        <v>343</v>
      </c>
      <c r="H23" s="62" t="s">
        <v>32</v>
      </c>
      <c r="I23" s="54">
        <f t="shared" si="0"/>
        <v>352</v>
      </c>
      <c r="J23" s="54">
        <v>318</v>
      </c>
      <c r="K23" s="54">
        <v>34</v>
      </c>
      <c r="L23" s="54">
        <f t="shared" si="1"/>
        <v>323</v>
      </c>
      <c r="M23" s="54">
        <v>176</v>
      </c>
      <c r="N23" s="54">
        <v>147</v>
      </c>
      <c r="O23" s="54">
        <f t="shared" si="2"/>
        <v>545</v>
      </c>
      <c r="P23" s="54">
        <v>205</v>
      </c>
      <c r="Q23" s="54">
        <v>340</v>
      </c>
      <c r="R23" s="55">
        <f t="shared" si="3"/>
        <v>779</v>
      </c>
      <c r="S23" s="54">
        <v>370</v>
      </c>
      <c r="T23" s="54">
        <v>409</v>
      </c>
      <c r="U23" s="56"/>
      <c r="V23" s="56" t="s">
        <v>53</v>
      </c>
      <c r="W23" s="56"/>
      <c r="X23" s="56"/>
      <c r="Y23" s="56"/>
    </row>
    <row r="24" spans="2:25" s="52" customFormat="1" ht="12.75" customHeight="1" x14ac:dyDescent="0.5">
      <c r="B24" s="52" t="s">
        <v>54</v>
      </c>
      <c r="C24" s="56"/>
      <c r="D24" s="56"/>
      <c r="E24" s="56"/>
      <c r="F24" s="53">
        <f>SUM(G24+H24)</f>
        <v>1988</v>
      </c>
      <c r="G24" s="53">
        <v>1074</v>
      </c>
      <c r="H24" s="54">
        <v>914</v>
      </c>
      <c r="I24" s="54">
        <f t="shared" si="0"/>
        <v>1894</v>
      </c>
      <c r="J24" s="54">
        <v>520</v>
      </c>
      <c r="K24" s="54">
        <v>1374</v>
      </c>
      <c r="L24" s="54">
        <f t="shared" si="1"/>
        <v>968</v>
      </c>
      <c r="M24" s="54">
        <v>468</v>
      </c>
      <c r="N24" s="54">
        <v>500</v>
      </c>
      <c r="O24" s="54">
        <f t="shared" si="2"/>
        <v>1111</v>
      </c>
      <c r="P24" s="54">
        <v>417</v>
      </c>
      <c r="Q24" s="54">
        <v>694</v>
      </c>
      <c r="R24" s="55">
        <f t="shared" si="3"/>
        <v>3410</v>
      </c>
      <c r="S24" s="54">
        <v>1889</v>
      </c>
      <c r="T24" s="54">
        <v>1521</v>
      </c>
      <c r="U24" s="56"/>
      <c r="V24" s="56" t="s">
        <v>55</v>
      </c>
      <c r="W24" s="56"/>
      <c r="X24" s="56"/>
      <c r="Y24" s="56"/>
    </row>
    <row r="25" spans="2:25" s="52" customFormat="1" ht="12.75" customHeight="1" x14ac:dyDescent="0.5">
      <c r="B25" s="56" t="s">
        <v>56</v>
      </c>
      <c r="C25" s="56"/>
      <c r="D25" s="56"/>
      <c r="E25" s="56"/>
      <c r="F25" s="53">
        <f>SUM(G25+H25)</f>
        <v>248</v>
      </c>
      <c r="G25" s="53">
        <v>58</v>
      </c>
      <c r="H25" s="54">
        <v>190</v>
      </c>
      <c r="I25" s="54">
        <f t="shared" si="0"/>
        <v>146</v>
      </c>
      <c r="J25" s="54">
        <v>65</v>
      </c>
      <c r="K25" s="54">
        <v>81</v>
      </c>
      <c r="L25" s="54">
        <f t="shared" si="1"/>
        <v>57</v>
      </c>
      <c r="M25" s="54">
        <v>33</v>
      </c>
      <c r="N25" s="54">
        <v>24</v>
      </c>
      <c r="O25" s="54">
        <f t="shared" si="2"/>
        <v>81</v>
      </c>
      <c r="P25" s="54">
        <v>72</v>
      </c>
      <c r="Q25" s="54">
        <v>9</v>
      </c>
      <c r="R25" s="55">
        <f>SUM(S25)</f>
        <v>303</v>
      </c>
      <c r="S25" s="54">
        <v>303</v>
      </c>
      <c r="T25" s="62" t="s">
        <v>32</v>
      </c>
      <c r="U25" s="56"/>
      <c r="V25" s="56" t="s">
        <v>57</v>
      </c>
      <c r="W25" s="56"/>
      <c r="X25" s="56"/>
      <c r="Y25" s="56"/>
    </row>
    <row r="26" spans="2:25" s="52" customFormat="1" ht="12.75" customHeight="1" x14ac:dyDescent="0.5">
      <c r="B26" s="52" t="s">
        <v>58</v>
      </c>
      <c r="D26" s="56"/>
      <c r="E26" s="56"/>
      <c r="F26" s="53">
        <f>SUM(G26+H26)</f>
        <v>536</v>
      </c>
      <c r="G26" s="53">
        <v>464</v>
      </c>
      <c r="H26" s="54">
        <v>72</v>
      </c>
      <c r="I26" s="54">
        <f>SUM(K26)</f>
        <v>341</v>
      </c>
      <c r="J26" s="62" t="s">
        <v>32</v>
      </c>
      <c r="K26" s="54">
        <v>341</v>
      </c>
      <c r="L26" s="54">
        <f t="shared" si="1"/>
        <v>1193</v>
      </c>
      <c r="M26" s="54">
        <v>399</v>
      </c>
      <c r="N26" s="54">
        <v>794</v>
      </c>
      <c r="O26" s="54">
        <f t="shared" si="2"/>
        <v>989</v>
      </c>
      <c r="P26" s="54">
        <v>820</v>
      </c>
      <c r="Q26" s="54">
        <v>169</v>
      </c>
      <c r="R26" s="55">
        <f t="shared" si="3"/>
        <v>763</v>
      </c>
      <c r="S26" s="54">
        <v>491</v>
      </c>
      <c r="T26" s="54">
        <v>272</v>
      </c>
      <c r="U26" s="56"/>
      <c r="V26" s="52" t="s">
        <v>59</v>
      </c>
      <c r="W26" s="56"/>
      <c r="X26" s="56"/>
      <c r="Y26" s="56"/>
    </row>
    <row r="27" spans="2:25" s="52" customFormat="1" ht="12.75" customHeight="1" x14ac:dyDescent="0.5">
      <c r="B27" s="52" t="s">
        <v>60</v>
      </c>
      <c r="C27" s="56"/>
      <c r="D27" s="56"/>
      <c r="E27" s="56"/>
      <c r="F27" s="53">
        <f>SUM(G27+H27)</f>
        <v>2021</v>
      </c>
      <c r="G27" s="53">
        <v>1655</v>
      </c>
      <c r="H27" s="54">
        <v>366</v>
      </c>
      <c r="I27" s="54">
        <f t="shared" si="0"/>
        <v>1133</v>
      </c>
      <c r="J27" s="54">
        <v>470</v>
      </c>
      <c r="K27" s="54">
        <v>663</v>
      </c>
      <c r="L27" s="54">
        <f t="shared" si="1"/>
        <v>745</v>
      </c>
      <c r="M27" s="54">
        <v>638</v>
      </c>
      <c r="N27" s="54">
        <v>107</v>
      </c>
      <c r="O27" s="54">
        <f t="shared" si="2"/>
        <v>2545</v>
      </c>
      <c r="P27" s="54">
        <v>2052</v>
      </c>
      <c r="Q27" s="54">
        <v>493</v>
      </c>
      <c r="R27" s="55">
        <f t="shared" si="3"/>
        <v>1028</v>
      </c>
      <c r="S27" s="54">
        <v>659</v>
      </c>
      <c r="T27" s="54">
        <v>369</v>
      </c>
      <c r="U27" s="56"/>
      <c r="V27" s="56" t="s">
        <v>61</v>
      </c>
      <c r="W27" s="56"/>
      <c r="X27" s="56"/>
      <c r="Y27" s="56"/>
    </row>
    <row r="28" spans="2:25" s="52" customFormat="1" ht="12.75" customHeight="1" x14ac:dyDescent="0.5">
      <c r="B28" s="56" t="s">
        <v>62</v>
      </c>
      <c r="C28" s="56"/>
      <c r="D28" s="56"/>
      <c r="E28" s="56"/>
      <c r="F28" s="53">
        <f>SUM(G28+H28)</f>
        <v>5131</v>
      </c>
      <c r="G28" s="53">
        <v>2736</v>
      </c>
      <c r="H28" s="54">
        <v>2395</v>
      </c>
      <c r="I28" s="54">
        <f t="shared" si="0"/>
        <v>2338</v>
      </c>
      <c r="J28" s="54">
        <v>1596</v>
      </c>
      <c r="K28" s="54">
        <v>742</v>
      </c>
      <c r="L28" s="54">
        <f t="shared" si="1"/>
        <v>5255</v>
      </c>
      <c r="M28" s="54">
        <v>3398</v>
      </c>
      <c r="N28" s="54">
        <v>1857</v>
      </c>
      <c r="O28" s="54">
        <f t="shared" si="2"/>
        <v>5677</v>
      </c>
      <c r="P28" s="54">
        <v>3187</v>
      </c>
      <c r="Q28" s="54">
        <v>2490</v>
      </c>
      <c r="R28" s="55">
        <f t="shared" si="3"/>
        <v>4463</v>
      </c>
      <c r="S28" s="54">
        <v>2749</v>
      </c>
      <c r="T28" s="54">
        <v>1714</v>
      </c>
      <c r="U28" s="56"/>
      <c r="V28" s="56" t="s">
        <v>63</v>
      </c>
      <c r="W28" s="56"/>
      <c r="X28" s="56"/>
      <c r="Y28" s="56"/>
    </row>
    <row r="29" spans="2:25" s="52" customFormat="1" ht="12.75" customHeight="1" x14ac:dyDescent="0.5">
      <c r="C29" s="56" t="s">
        <v>64</v>
      </c>
      <c r="D29" s="56"/>
      <c r="E29" s="56"/>
      <c r="F29" s="59"/>
      <c r="G29" s="5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8"/>
      <c r="S29" s="54"/>
      <c r="T29" s="54"/>
      <c r="U29" s="56"/>
      <c r="V29" s="56"/>
      <c r="W29" s="56" t="s">
        <v>65</v>
      </c>
      <c r="X29" s="56"/>
      <c r="Y29" s="56"/>
    </row>
    <row r="30" spans="2:25" s="52" customFormat="1" ht="12.75" customHeight="1" x14ac:dyDescent="0.5">
      <c r="B30" s="56" t="s">
        <v>66</v>
      </c>
      <c r="C30" s="56"/>
      <c r="D30" s="56"/>
      <c r="E30" s="56"/>
      <c r="F30" s="53">
        <f>SUM(G30+H30)</f>
        <v>6008</v>
      </c>
      <c r="G30" s="53">
        <v>2561</v>
      </c>
      <c r="H30" s="54">
        <v>3447</v>
      </c>
      <c r="I30" s="54">
        <f t="shared" si="0"/>
        <v>3504</v>
      </c>
      <c r="J30" s="54">
        <v>1740</v>
      </c>
      <c r="K30" s="54">
        <v>1764</v>
      </c>
      <c r="L30" s="54">
        <f t="shared" si="1"/>
        <v>4653</v>
      </c>
      <c r="M30" s="54">
        <v>1509</v>
      </c>
      <c r="N30" s="54">
        <v>3144</v>
      </c>
      <c r="O30" s="54">
        <f>SUM(P30+Q30)</f>
        <v>5852</v>
      </c>
      <c r="P30" s="54">
        <v>2307</v>
      </c>
      <c r="Q30" s="54">
        <v>3545</v>
      </c>
      <c r="R30" s="55">
        <f>SUM(S30+T30)</f>
        <v>6623</v>
      </c>
      <c r="S30" s="54">
        <v>2520</v>
      </c>
      <c r="T30" s="54">
        <v>4103</v>
      </c>
      <c r="U30" s="56"/>
      <c r="V30" s="56" t="s">
        <v>67</v>
      </c>
      <c r="W30" s="56"/>
      <c r="X30" s="56"/>
      <c r="Y30" s="56"/>
    </row>
    <row r="31" spans="2:25" s="52" customFormat="1" ht="12.75" customHeight="1" x14ac:dyDescent="0.5">
      <c r="B31" s="56" t="s">
        <v>68</v>
      </c>
      <c r="C31" s="56"/>
      <c r="D31" s="56"/>
      <c r="E31" s="56"/>
      <c r="F31" s="53">
        <f>SUM(G31+H31)</f>
        <v>3389</v>
      </c>
      <c r="G31" s="53">
        <v>576</v>
      </c>
      <c r="H31" s="54">
        <v>2813</v>
      </c>
      <c r="I31" s="54">
        <f t="shared" si="0"/>
        <v>2899</v>
      </c>
      <c r="J31" s="54">
        <v>438</v>
      </c>
      <c r="K31" s="54">
        <v>2461</v>
      </c>
      <c r="L31" s="54">
        <f t="shared" si="1"/>
        <v>2067</v>
      </c>
      <c r="M31" s="54">
        <v>541</v>
      </c>
      <c r="N31" s="54">
        <v>1526</v>
      </c>
      <c r="O31" s="54">
        <f>SUM(P31+Q31)</f>
        <v>1868</v>
      </c>
      <c r="P31" s="54">
        <v>142</v>
      </c>
      <c r="Q31" s="54">
        <v>1726</v>
      </c>
      <c r="R31" s="55">
        <f>SUM(S31+T31)</f>
        <v>3114</v>
      </c>
      <c r="S31" s="54">
        <v>388</v>
      </c>
      <c r="T31" s="54">
        <v>2726</v>
      </c>
      <c r="U31" s="56"/>
      <c r="V31" s="56" t="s">
        <v>69</v>
      </c>
      <c r="W31" s="56"/>
      <c r="X31" s="56"/>
      <c r="Y31" s="56"/>
    </row>
    <row r="32" spans="2:25" s="52" customFormat="1" ht="12.75" customHeight="1" x14ac:dyDescent="0.5">
      <c r="B32" s="52" t="s">
        <v>70</v>
      </c>
      <c r="C32" s="56"/>
      <c r="D32" s="56"/>
      <c r="E32" s="56"/>
      <c r="F32" s="53">
        <f>SUM(G32)</f>
        <v>216</v>
      </c>
      <c r="G32" s="53">
        <v>216</v>
      </c>
      <c r="H32" s="54" t="s">
        <v>32</v>
      </c>
      <c r="I32" s="54">
        <f t="shared" si="0"/>
        <v>211</v>
      </c>
      <c r="J32" s="54">
        <v>72</v>
      </c>
      <c r="K32" s="54">
        <v>139</v>
      </c>
      <c r="L32" s="54">
        <f t="shared" si="1"/>
        <v>275</v>
      </c>
      <c r="M32" s="54">
        <v>133</v>
      </c>
      <c r="N32" s="54">
        <v>142</v>
      </c>
      <c r="O32" s="54">
        <f>SUM(P32+Q32)</f>
        <v>301</v>
      </c>
      <c r="P32" s="54">
        <v>233</v>
      </c>
      <c r="Q32" s="54">
        <v>68</v>
      </c>
      <c r="R32" s="55">
        <f>SUM(S32+T32)</f>
        <v>1807</v>
      </c>
      <c r="S32" s="54">
        <v>1750</v>
      </c>
      <c r="T32" s="54">
        <v>57</v>
      </c>
      <c r="U32" s="56"/>
      <c r="V32" s="56" t="s">
        <v>71</v>
      </c>
      <c r="W32" s="56"/>
      <c r="X32" s="56"/>
      <c r="Y32" s="56"/>
    </row>
    <row r="33" spans="1:25" s="52" customFormat="1" ht="12.75" customHeight="1" x14ac:dyDescent="0.5">
      <c r="B33" s="52" t="s">
        <v>72</v>
      </c>
      <c r="C33" s="56"/>
      <c r="D33" s="56"/>
      <c r="E33" s="56"/>
      <c r="F33" s="53">
        <f>SUM(G33+H33)</f>
        <v>3299</v>
      </c>
      <c r="G33" s="53">
        <v>1020</v>
      </c>
      <c r="H33" s="54">
        <v>2279</v>
      </c>
      <c r="I33" s="54">
        <f t="shared" si="0"/>
        <v>4110</v>
      </c>
      <c r="J33" s="54">
        <v>1403</v>
      </c>
      <c r="K33" s="54">
        <v>2707</v>
      </c>
      <c r="L33" s="54">
        <f t="shared" si="1"/>
        <v>3112</v>
      </c>
      <c r="M33" s="54">
        <v>934</v>
      </c>
      <c r="N33" s="54">
        <v>2178</v>
      </c>
      <c r="O33" s="54">
        <f>SUM(P33+Q33)</f>
        <v>2216</v>
      </c>
      <c r="P33" s="54">
        <v>730</v>
      </c>
      <c r="Q33" s="54">
        <v>1486</v>
      </c>
      <c r="R33" s="55">
        <f>SUM(S33+T33)</f>
        <v>5697</v>
      </c>
      <c r="S33" s="54">
        <v>2674</v>
      </c>
      <c r="T33" s="54">
        <v>3023</v>
      </c>
      <c r="U33" s="56"/>
      <c r="V33" s="52" t="s">
        <v>73</v>
      </c>
      <c r="X33" s="56"/>
      <c r="Y33" s="56"/>
    </row>
    <row r="34" spans="1:25" s="52" customFormat="1" ht="12.75" customHeight="1" x14ac:dyDescent="0.5">
      <c r="B34" s="52" t="s">
        <v>74</v>
      </c>
      <c r="C34" s="56"/>
      <c r="D34" s="56"/>
      <c r="E34" s="56"/>
      <c r="F34" s="59">
        <f>SUM(H34)</f>
        <v>65</v>
      </c>
      <c r="G34" s="61" t="s">
        <v>32</v>
      </c>
      <c r="H34" s="54">
        <v>65</v>
      </c>
      <c r="I34" s="59">
        <f>SUM(K34)</f>
        <v>164</v>
      </c>
      <c r="J34" s="61" t="s">
        <v>32</v>
      </c>
      <c r="K34" s="54">
        <v>164</v>
      </c>
      <c r="L34" s="59">
        <f>SUM(N34)</f>
        <v>80</v>
      </c>
      <c r="M34" s="61" t="s">
        <v>32</v>
      </c>
      <c r="N34" s="54">
        <v>80</v>
      </c>
      <c r="O34" s="54">
        <f>SUM(P34+Q34)</f>
        <v>767</v>
      </c>
      <c r="P34" s="54">
        <v>249</v>
      </c>
      <c r="Q34" s="54">
        <v>518</v>
      </c>
      <c r="R34" s="55">
        <f>SUM(T34)</f>
        <v>419</v>
      </c>
      <c r="S34" s="62" t="s">
        <v>32</v>
      </c>
      <c r="T34" s="54">
        <v>419</v>
      </c>
      <c r="U34" s="56"/>
      <c r="V34" s="56" t="s">
        <v>75</v>
      </c>
      <c r="W34" s="56"/>
      <c r="X34" s="56"/>
      <c r="Y34" s="56"/>
    </row>
    <row r="35" spans="1:25" s="52" customFormat="1" ht="12.75" customHeight="1" x14ac:dyDescent="0.5">
      <c r="C35" s="52" t="s">
        <v>76</v>
      </c>
      <c r="D35" s="56"/>
      <c r="E35" s="56"/>
      <c r="F35" s="64"/>
      <c r="G35" s="65"/>
      <c r="H35" s="58"/>
      <c r="I35" s="54"/>
      <c r="J35" s="54"/>
      <c r="K35" s="54"/>
      <c r="L35" s="58"/>
      <c r="M35" s="58"/>
      <c r="N35" s="58"/>
      <c r="O35" s="58"/>
      <c r="P35" s="58"/>
      <c r="Q35" s="58"/>
      <c r="R35" s="58"/>
      <c r="S35" s="54"/>
      <c r="T35" s="54"/>
      <c r="U35" s="56"/>
      <c r="V35" s="56"/>
      <c r="W35" s="56" t="s">
        <v>77</v>
      </c>
      <c r="X35" s="56"/>
      <c r="Y35" s="56"/>
    </row>
    <row r="36" spans="1:25" s="52" customFormat="1" ht="12.75" customHeight="1" x14ac:dyDescent="0.5">
      <c r="C36" s="52" t="s">
        <v>78</v>
      </c>
      <c r="D36" s="56"/>
      <c r="E36" s="56"/>
      <c r="F36" s="64"/>
      <c r="G36" s="65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4"/>
      <c r="T36" s="54"/>
      <c r="U36" s="56"/>
      <c r="V36" s="56"/>
      <c r="W36" s="56"/>
      <c r="X36" s="56"/>
      <c r="Y36" s="56"/>
    </row>
    <row r="37" spans="1:25" s="52" customFormat="1" ht="12.75" customHeight="1" x14ac:dyDescent="0.5">
      <c r="B37" s="56" t="s">
        <v>79</v>
      </c>
      <c r="C37" s="56"/>
      <c r="D37" s="56"/>
      <c r="E37" s="56"/>
      <c r="F37" s="66" t="s">
        <v>32</v>
      </c>
      <c r="G37" s="67" t="s">
        <v>32</v>
      </c>
      <c r="H37" s="63" t="s">
        <v>32</v>
      </c>
      <c r="I37" s="63" t="s">
        <v>32</v>
      </c>
      <c r="J37" s="63" t="s">
        <v>32</v>
      </c>
      <c r="K37" s="63" t="s">
        <v>32</v>
      </c>
      <c r="L37" s="63" t="s">
        <v>32</v>
      </c>
      <c r="M37" s="63" t="s">
        <v>32</v>
      </c>
      <c r="N37" s="63" t="s">
        <v>32</v>
      </c>
      <c r="O37" s="63" t="s">
        <v>32</v>
      </c>
      <c r="P37" s="63" t="s">
        <v>32</v>
      </c>
      <c r="Q37" s="63" t="s">
        <v>32</v>
      </c>
      <c r="R37" s="63" t="s">
        <v>32</v>
      </c>
      <c r="S37" s="62" t="s">
        <v>32</v>
      </c>
      <c r="T37" s="62" t="s">
        <v>32</v>
      </c>
      <c r="U37" s="56"/>
      <c r="V37" s="56" t="s">
        <v>80</v>
      </c>
      <c r="W37" s="56"/>
      <c r="X37" s="56"/>
      <c r="Y37" s="56"/>
    </row>
    <row r="38" spans="1:25" s="52" customFormat="1" ht="12.75" customHeight="1" x14ac:dyDescent="0.5">
      <c r="A38" s="56"/>
      <c r="B38" s="56" t="s">
        <v>81</v>
      </c>
      <c r="C38" s="56"/>
      <c r="D38" s="56"/>
      <c r="E38" s="58"/>
      <c r="F38" s="66" t="s">
        <v>32</v>
      </c>
      <c r="G38" s="67" t="s">
        <v>32</v>
      </c>
      <c r="H38" s="63" t="s">
        <v>32</v>
      </c>
      <c r="I38" s="63" t="s">
        <v>32</v>
      </c>
      <c r="J38" s="63" t="s">
        <v>32</v>
      </c>
      <c r="K38" s="63" t="s">
        <v>32</v>
      </c>
      <c r="L38" s="63" t="s">
        <v>32</v>
      </c>
      <c r="M38" s="63" t="s">
        <v>32</v>
      </c>
      <c r="N38" s="63" t="s">
        <v>32</v>
      </c>
      <c r="O38" s="63" t="s">
        <v>32</v>
      </c>
      <c r="P38" s="63" t="s">
        <v>32</v>
      </c>
      <c r="Q38" s="63" t="s">
        <v>32</v>
      </c>
      <c r="R38" s="63" t="s">
        <v>32</v>
      </c>
      <c r="S38" s="63" t="s">
        <v>32</v>
      </c>
      <c r="T38" s="63" t="s">
        <v>32</v>
      </c>
      <c r="U38" s="64"/>
      <c r="V38" s="56" t="s">
        <v>82</v>
      </c>
      <c r="W38" s="56"/>
      <c r="X38" s="56"/>
      <c r="Y38" s="56"/>
    </row>
    <row r="39" spans="1:25" s="72" customFormat="1" ht="3" customHeight="1" x14ac:dyDescent="0.25">
      <c r="A39" s="68"/>
      <c r="B39" s="68"/>
      <c r="C39" s="68"/>
      <c r="D39" s="68"/>
      <c r="E39" s="69"/>
      <c r="F39" s="70"/>
      <c r="G39" s="71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70"/>
      <c r="V39" s="68"/>
      <c r="W39" s="68"/>
      <c r="X39" s="68"/>
      <c r="Y39" s="68"/>
    </row>
    <row r="40" spans="1:25" s="72" customFormat="1" ht="3" customHeight="1" x14ac:dyDescent="0.25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s="74" customFormat="1" ht="12.75" customHeight="1" x14ac:dyDescent="0.5">
      <c r="C41" s="75"/>
      <c r="D41" s="76" t="s">
        <v>83</v>
      </c>
    </row>
    <row r="42" spans="1:25" s="74" customFormat="1" ht="15" customHeight="1" x14ac:dyDescent="0.5">
      <c r="C42" s="75"/>
      <c r="D42" s="76" t="s">
        <v>84</v>
      </c>
    </row>
    <row r="44" spans="1:25" x14ac:dyDescent="0.3">
      <c r="B44" s="77"/>
    </row>
    <row r="47" spans="1:25" x14ac:dyDescent="0.3">
      <c r="B47" s="78"/>
    </row>
    <row r="50" spans="2:2" x14ac:dyDescent="0.3">
      <c r="B50" s="77"/>
    </row>
    <row r="51" spans="2:2" x14ac:dyDescent="0.3">
      <c r="B51" s="77"/>
    </row>
    <row r="53" spans="2:2" x14ac:dyDescent="0.3">
      <c r="B53" s="78"/>
    </row>
  </sheetData>
  <mergeCells count="16">
    <mergeCell ref="I6:K6"/>
    <mergeCell ref="L6:N6"/>
    <mergeCell ref="O6:Q6"/>
    <mergeCell ref="R6:T6"/>
    <mergeCell ref="B9:E9"/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</mergeCells>
  <pageMargins left="0.55118110236220474" right="0.15748031496062992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2012-12-24T08:14:37Z</dcterms:created>
  <dcterms:modified xsi:type="dcterms:W3CDTF">2012-12-24T08:14:56Z</dcterms:modified>
</cp:coreProperties>
</file>