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12.4" sheetId="1" r:id="rId1"/>
  </sheets>
  <calcPr calcId="125725"/>
</workbook>
</file>

<file path=xl/calcChain.xml><?xml version="1.0" encoding="utf-8"?>
<calcChain xmlns="http://schemas.openxmlformats.org/spreadsheetml/2006/main">
  <c r="P33" i="1"/>
  <c r="E33"/>
  <c r="R32"/>
  <c r="P32" s="1"/>
  <c r="N32"/>
  <c r="N10" s="1"/>
  <c r="M32"/>
  <c r="L32" s="1"/>
  <c r="J32"/>
  <c r="I32"/>
  <c r="G32"/>
  <c r="F32"/>
  <c r="E32" s="1"/>
  <c r="P31"/>
  <c r="E31"/>
  <c r="Q30"/>
  <c r="P30" s="1"/>
  <c r="E30"/>
  <c r="P29"/>
  <c r="E29"/>
  <c r="Q28"/>
  <c r="P28"/>
  <c r="E28"/>
  <c r="P27"/>
  <c r="E27"/>
  <c r="Q26"/>
  <c r="P26" s="1"/>
  <c r="P25" s="1"/>
  <c r="E26"/>
  <c r="R25"/>
  <c r="R10" s="1"/>
  <c r="N25"/>
  <c r="M25"/>
  <c r="L25"/>
  <c r="J25"/>
  <c r="J10" s="1"/>
  <c r="I25"/>
  <c r="E25" s="1"/>
  <c r="Q24"/>
  <c r="P24" s="1"/>
  <c r="E24"/>
  <c r="P23"/>
  <c r="E23"/>
  <c r="P22"/>
  <c r="P20" s="1"/>
  <c r="E22"/>
  <c r="P21"/>
  <c r="E21"/>
  <c r="R20"/>
  <c r="N20"/>
  <c r="M20"/>
  <c r="L20"/>
  <c r="K20"/>
  <c r="J20"/>
  <c r="I20"/>
  <c r="E20" s="1"/>
  <c r="P19"/>
  <c r="E19"/>
  <c r="Q18"/>
  <c r="P18" s="1"/>
  <c r="P16" s="1"/>
  <c r="E18"/>
  <c r="P17"/>
  <c r="E17"/>
  <c r="R16"/>
  <c r="N16"/>
  <c r="M16"/>
  <c r="L16"/>
  <c r="K16"/>
  <c r="J16"/>
  <c r="I16"/>
  <c r="E16" s="1"/>
  <c r="Q15"/>
  <c r="P15" s="1"/>
  <c r="E15"/>
  <c r="Q14"/>
  <c r="P14" s="1"/>
  <c r="E14"/>
  <c r="P13"/>
  <c r="E13"/>
  <c r="Q12"/>
  <c r="P12" s="1"/>
  <c r="E12"/>
  <c r="R11"/>
  <c r="N11"/>
  <c r="M11"/>
  <c r="L11"/>
  <c r="K11"/>
  <c r="J11"/>
  <c r="I11"/>
  <c r="G11"/>
  <c r="F11"/>
  <c r="E11" s="1"/>
  <c r="E10" s="1"/>
  <c r="Q10"/>
  <c r="M10"/>
  <c r="K10"/>
  <c r="I10"/>
  <c r="G10"/>
  <c r="F10"/>
  <c r="L10" l="1"/>
  <c r="P11"/>
  <c r="P10" s="1"/>
</calcChain>
</file>

<file path=xl/sharedStrings.xml><?xml version="1.0" encoding="utf-8"?>
<sst xmlns="http://schemas.openxmlformats.org/spreadsheetml/2006/main" count="242" uniqueCount="78">
  <si>
    <t>ตาราง</t>
  </si>
  <si>
    <t>จำนวนผู้โดยสาร และรายได้จากการโดยสารรถไฟ จำแนกตามชั้นการโดยสาร เป็นรายอำเภอ และสถานี ปีงบประมาณ 2553</t>
  </si>
  <si>
    <t>TABLE</t>
  </si>
  <si>
    <t>NUMBER OF RAILWAY PASSENGERS AND PASSENGER REVENUE  BY CLASS OF CATEGORY, DISTRICT AND STATION : FISCAL YEAR 2010</t>
  </si>
  <si>
    <t>อำเภอ และสถานี</t>
  </si>
  <si>
    <t>จำนวนผู้โดยสาร Number of passengers</t>
  </si>
  <si>
    <t>รายได้จากการโดยสาร (บาท)</t>
  </si>
  <si>
    <t>District and station</t>
  </si>
  <si>
    <t>ชั้นหนึ่ง First class</t>
  </si>
  <si>
    <t>ชั้นสอง Second class</t>
  </si>
  <si>
    <t>ชั้นสาม Third class</t>
  </si>
  <si>
    <t>Passenger revenue (Baht)</t>
  </si>
  <si>
    <t>ไปอย่าง</t>
  </si>
  <si>
    <t>ยอดรวม</t>
  </si>
  <si>
    <t>รวม</t>
  </si>
  <si>
    <t>เดียว</t>
  </si>
  <si>
    <t>ไปกลับ</t>
  </si>
  <si>
    <t>รายเดือน</t>
  </si>
  <si>
    <t>ค่าโดยสาร</t>
  </si>
  <si>
    <t>อื่น ๆ</t>
  </si>
  <si>
    <t>Total</t>
  </si>
  <si>
    <t>One-</t>
  </si>
  <si>
    <t>Round</t>
  </si>
  <si>
    <t xml:space="preserve"> Com-</t>
  </si>
  <si>
    <t>Fares</t>
  </si>
  <si>
    <t>Others</t>
  </si>
  <si>
    <t>way</t>
  </si>
  <si>
    <t>trip</t>
  </si>
  <si>
    <t>muter</t>
  </si>
  <si>
    <t>-</t>
  </si>
  <si>
    <t>อำเภอเมืองพัทลุง</t>
  </si>
  <si>
    <t>Mueang Phatthalung</t>
  </si>
  <si>
    <t xml:space="preserve">     ที่หยุดรถชัยบุรี</t>
  </si>
  <si>
    <t xml:space="preserve">     Stopping place Chaiburi</t>
  </si>
  <si>
    <t xml:space="preserve">     พัทลุง</t>
  </si>
  <si>
    <t xml:space="preserve">     Phatthalung</t>
  </si>
  <si>
    <t xml:space="preserve">     ที่หยุดรถนาปรือ</t>
  </si>
  <si>
    <t xml:space="preserve">     Stopping place Na Pru</t>
  </si>
  <si>
    <t xml:space="preserve">     ป้ายหยุดรถบ้านค่ายไทย</t>
  </si>
  <si>
    <t xml:space="preserve">     Stopping place Ban Khai Thai</t>
  </si>
  <si>
    <t>อำเภอเขาชัยสน</t>
  </si>
  <si>
    <t>Khao Chaison</t>
  </si>
  <si>
    <t xml:space="preserve">     บ้านต้นโดน</t>
  </si>
  <si>
    <t xml:space="preserve">     Ban Ton Don</t>
  </si>
  <si>
    <t xml:space="preserve">     ป้ายหยุดรถบ้านห้วยแตน</t>
  </si>
  <si>
    <t xml:space="preserve">     Stopping place Ban Huay Tan</t>
  </si>
  <si>
    <t xml:space="preserve">     เขาชัยสน</t>
  </si>
  <si>
    <t xml:space="preserve">      Khao Chaison</t>
  </si>
  <si>
    <t>อำเภอควนขนุน</t>
  </si>
  <si>
    <t>Khuan Khanun</t>
  </si>
  <si>
    <t xml:space="preserve">     แหลมโตนด</t>
  </si>
  <si>
    <t xml:space="preserve">     Laem Tanot</t>
  </si>
  <si>
    <t xml:space="preserve">     ที่หยุดรถบ้านสุนทรา</t>
  </si>
  <si>
    <t xml:space="preserve">     Stopping place Ban Sunthara</t>
  </si>
  <si>
    <t xml:space="preserve">     ปากคลอง</t>
  </si>
  <si>
    <t xml:space="preserve">     Pak Khlong</t>
  </si>
  <si>
    <t xml:space="preserve">     ที่หยุดรถบ้านมะกอกใต้</t>
  </si>
  <si>
    <t xml:space="preserve">     Stopping place Ban Makok Tai</t>
  </si>
  <si>
    <t>อำเภอปากพะยูน</t>
  </si>
  <si>
    <t>Pak Phayun</t>
  </si>
  <si>
    <t xml:space="preserve">     ที่หยุดรถควนพระ</t>
  </si>
  <si>
    <t xml:space="preserve">     Stopping place Khuan Phra</t>
  </si>
  <si>
    <t xml:space="preserve">     ควนเคี่ยม</t>
  </si>
  <si>
    <t xml:space="preserve">      Khuan Khiam</t>
  </si>
  <si>
    <t xml:space="preserve">     ป้ายหยุดรถหารกง</t>
  </si>
  <si>
    <t xml:space="preserve">     Stopping place Han Kong</t>
  </si>
  <si>
    <t xml:space="preserve">     หารเทา</t>
  </si>
  <si>
    <t xml:space="preserve">     Hanthao</t>
  </si>
  <si>
    <t xml:space="preserve">     ป้ายหยุดรถวัดควนเผยอ</t>
  </si>
  <si>
    <t xml:space="preserve">     Stopping place Wat Khuan Phayer</t>
  </si>
  <si>
    <t xml:space="preserve">     โคกทราย</t>
  </si>
  <si>
    <t xml:space="preserve">     Khok Sai</t>
  </si>
  <si>
    <t>อำเภอบางแก้ว</t>
  </si>
  <si>
    <t>Bang Kaeo</t>
  </si>
  <si>
    <t xml:space="preserve">     บางแก้ว</t>
  </si>
  <si>
    <t xml:space="preserve">     Bang Kaeo</t>
  </si>
  <si>
    <t xml:space="preserve">     ที่มา : การรถไฟแห่งประเทศไทย</t>
  </si>
  <si>
    <t xml:space="preserve"> Source :   The State Railway of Thailand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</si>
</sst>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&quot;฿&quot;* \t#,##0_);_(&quot;฿&quot;* \(\t#,##0\);_(&quot;฿&quot;* &quot;-&quot;_);_(@_)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8"/>
      <name val="Times New Roman"/>
    </font>
    <font>
      <sz val="10"/>
      <color indexed="8"/>
      <name val="Tahoma"/>
      <family val="2"/>
    </font>
    <font>
      <sz val="12"/>
      <name val="AngsanaUPC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</cellStyleXfs>
  <cellXfs count="7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0" xfId="0" applyFont="1"/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Border="1"/>
    <xf numFmtId="0" fontId="7" fillId="0" borderId="0" xfId="0" applyFont="1"/>
    <xf numFmtId="0" fontId="7" fillId="0" borderId="0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8" fillId="0" borderId="0" xfId="0" applyFont="1" applyBorder="1"/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2" xfId="0" applyFont="1" applyBorder="1"/>
    <xf numFmtId="0" fontId="8" fillId="0" borderId="12" xfId="0" quotePrefix="1" applyFont="1" applyBorder="1" applyAlignment="1">
      <alignment horizontal="center"/>
    </xf>
    <xf numFmtId="0" fontId="8" fillId="0" borderId="13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4" xfId="0" quotePrefix="1" applyFont="1" applyBorder="1" applyAlignment="1">
      <alignment horizontal="center"/>
    </xf>
    <xf numFmtId="0" fontId="7" fillId="0" borderId="8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87" fontId="9" fillId="0" borderId="12" xfId="1" quotePrefix="1" applyNumberFormat="1" applyFont="1" applyBorder="1" applyAlignment="1">
      <alignment horizontal="right"/>
    </xf>
    <xf numFmtId="187" fontId="6" fillId="0" borderId="12" xfId="1" applyNumberFormat="1" applyFont="1" applyBorder="1" applyAlignment="1">
      <alignment horizontal="right"/>
    </xf>
    <xf numFmtId="187" fontId="6" fillId="0" borderId="13" xfId="1" applyNumberFormat="1" applyFont="1" applyBorder="1" applyAlignment="1">
      <alignment horizontal="right"/>
    </xf>
    <xf numFmtId="43" fontId="9" fillId="0" borderId="12" xfId="1" quotePrefix="1" applyFont="1" applyBorder="1" applyAlignment="1">
      <alignment horizontal="right"/>
    </xf>
    <xf numFmtId="187" fontId="9" fillId="0" borderId="6" xfId="1" quotePrefix="1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0" fontId="9" fillId="0" borderId="1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7" xfId="0" applyFont="1" applyBorder="1"/>
    <xf numFmtId="187" fontId="6" fillId="0" borderId="7" xfId="1" applyNumberFormat="1" applyFont="1" applyBorder="1"/>
    <xf numFmtId="187" fontId="6" fillId="0" borderId="13" xfId="1" applyNumberFormat="1" applyFont="1" applyBorder="1"/>
    <xf numFmtId="43" fontId="6" fillId="0" borderId="13" xfId="1" applyFont="1" applyBorder="1"/>
    <xf numFmtId="187" fontId="6" fillId="0" borderId="0" xfId="1" applyNumberFormat="1" applyFont="1" applyBorder="1"/>
    <xf numFmtId="187" fontId="6" fillId="0" borderId="0" xfId="0" applyNumberFormat="1" applyFont="1"/>
    <xf numFmtId="43" fontId="6" fillId="0" borderId="13" xfId="1" applyFont="1" applyBorder="1" applyAlignment="1">
      <alignment horizontal="right"/>
    </xf>
    <xf numFmtId="187" fontId="6" fillId="0" borderId="11" xfId="1" applyNumberFormat="1" applyFont="1" applyBorder="1" applyAlignment="1">
      <alignment horizontal="right"/>
    </xf>
    <xf numFmtId="188" fontId="6" fillId="0" borderId="0" xfId="0" applyNumberFormat="1" applyFont="1"/>
    <xf numFmtId="0" fontId="8" fillId="0" borderId="9" xfId="0" applyFont="1" applyBorder="1"/>
    <xf numFmtId="0" fontId="8" fillId="0" borderId="10" xfId="0" applyFont="1" applyBorder="1"/>
    <xf numFmtId="0" fontId="8" fillId="0" borderId="8" xfId="0" applyFont="1" applyBorder="1"/>
    <xf numFmtId="0" fontId="8" fillId="0" borderId="14" xfId="0" applyFont="1" applyBorder="1"/>
    <xf numFmtId="0" fontId="6" fillId="0" borderId="14" xfId="0" applyFont="1" applyBorder="1"/>
    <xf numFmtId="0" fontId="6" fillId="0" borderId="8" xfId="0" applyFont="1" applyBorder="1"/>
    <xf numFmtId="0" fontId="8" fillId="0" borderId="0" xfId="0" applyFont="1"/>
  </cellXfs>
  <cellStyles count="5">
    <cellStyle name="Enghead" xfId="2"/>
    <cellStyle name="Normal_Sheet2" xfId="3"/>
    <cellStyle name="Thaihead" xfId="4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1400175</xdr:colOff>
      <xdr:row>35</xdr:row>
      <xdr:rowOff>0</xdr:rowOff>
    </xdr:from>
    <xdr:to>
      <xdr:col>20</xdr:col>
      <xdr:colOff>180975</xdr:colOff>
      <xdr:row>37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230100" y="7981950"/>
          <a:ext cx="11239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58"/>
  <sheetViews>
    <sheetView showGridLines="0" tabSelected="1" workbookViewId="0">
      <selection activeCell="P34" sqref="P34"/>
    </sheetView>
  </sheetViews>
  <sheetFormatPr defaultRowHeight="18.75"/>
  <cols>
    <col min="1" max="1" width="1.85546875" style="10" customWidth="1"/>
    <col min="2" max="2" width="8" style="10" customWidth="1"/>
    <col min="3" max="3" width="6.7109375" style="10" customWidth="1"/>
    <col min="4" max="4" width="7.5703125" style="10" customWidth="1"/>
    <col min="5" max="5" width="9.28515625" style="10" customWidth="1"/>
    <col min="6" max="11" width="8.28515625" style="10" customWidth="1"/>
    <col min="12" max="12" width="9.5703125" style="10" customWidth="1"/>
    <col min="13" max="14" width="9.42578125" style="10" customWidth="1"/>
    <col min="15" max="15" width="8.28515625" style="10" customWidth="1"/>
    <col min="16" max="16" width="13.7109375" style="10" bestFit="1" customWidth="1"/>
    <col min="17" max="17" width="13.140625" style="10" customWidth="1"/>
    <col min="18" max="18" width="13.5703125" style="10" bestFit="1" customWidth="1"/>
    <col min="19" max="19" width="2.140625" style="10" customWidth="1"/>
    <col min="20" max="20" width="35.140625" style="10" customWidth="1"/>
    <col min="21" max="21" width="8.140625" style="10" customWidth="1"/>
    <col min="22" max="23" width="9.140625" style="10"/>
    <col min="24" max="16384" width="9.140625" style="9"/>
  </cols>
  <sheetData>
    <row r="1" spans="1:23" s="4" customFormat="1" ht="21">
      <c r="A1" s="1"/>
      <c r="B1" s="1" t="s">
        <v>0</v>
      </c>
      <c r="C1" s="2">
        <v>12.4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3"/>
      <c r="V1" s="3"/>
      <c r="W1" s="3"/>
    </row>
    <row r="2" spans="1:23" s="8" customFormat="1" ht="19.5">
      <c r="A2" s="5"/>
      <c r="B2" s="5" t="s">
        <v>2</v>
      </c>
      <c r="C2" s="6">
        <v>12.4</v>
      </c>
      <c r="D2" s="5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7"/>
      <c r="V2" s="7"/>
      <c r="W2" s="7"/>
    </row>
    <row r="3" spans="1:23" ht="5.2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3" s="20" customFormat="1" ht="23.25" customHeight="1">
      <c r="A4" s="11" t="s">
        <v>4</v>
      </c>
      <c r="B4" s="11"/>
      <c r="C4" s="11"/>
      <c r="D4" s="12"/>
      <c r="E4" s="13" t="s">
        <v>5</v>
      </c>
      <c r="F4" s="14"/>
      <c r="G4" s="14"/>
      <c r="H4" s="14"/>
      <c r="I4" s="14"/>
      <c r="J4" s="14"/>
      <c r="K4" s="14"/>
      <c r="L4" s="14"/>
      <c r="M4" s="14"/>
      <c r="N4" s="14"/>
      <c r="O4" s="15"/>
      <c r="P4" s="16" t="s">
        <v>6</v>
      </c>
      <c r="Q4" s="17"/>
      <c r="R4" s="18"/>
      <c r="S4" s="19" t="s">
        <v>7</v>
      </c>
      <c r="T4" s="11"/>
      <c r="V4" s="21"/>
      <c r="W4" s="21"/>
    </row>
    <row r="5" spans="1:23" s="20" customFormat="1" ht="23.25" customHeight="1">
      <c r="A5" s="22"/>
      <c r="B5" s="22"/>
      <c r="C5" s="22"/>
      <c r="D5" s="23"/>
      <c r="E5" s="24"/>
      <c r="F5" s="25" t="s">
        <v>8</v>
      </c>
      <c r="G5" s="26"/>
      <c r="H5" s="27"/>
      <c r="I5" s="28" t="s">
        <v>9</v>
      </c>
      <c r="J5" s="29"/>
      <c r="K5" s="29"/>
      <c r="L5" s="28" t="s">
        <v>10</v>
      </c>
      <c r="M5" s="29"/>
      <c r="N5" s="29"/>
      <c r="O5" s="30"/>
      <c r="P5" s="31" t="s">
        <v>11</v>
      </c>
      <c r="Q5" s="32"/>
      <c r="R5" s="33"/>
      <c r="S5" s="34"/>
      <c r="T5" s="22"/>
      <c r="V5" s="21"/>
      <c r="W5" s="21"/>
    </row>
    <row r="6" spans="1:23" s="20" customFormat="1" ht="18.75" customHeight="1">
      <c r="A6" s="22"/>
      <c r="B6" s="22"/>
      <c r="C6" s="22"/>
      <c r="D6" s="23"/>
      <c r="E6" s="35"/>
      <c r="F6" s="36"/>
      <c r="G6" s="36" t="s">
        <v>12</v>
      </c>
      <c r="H6" s="37"/>
      <c r="I6" s="36"/>
      <c r="J6" s="36" t="s">
        <v>12</v>
      </c>
      <c r="K6" s="37"/>
      <c r="L6" s="36"/>
      <c r="M6" s="36" t="s">
        <v>12</v>
      </c>
      <c r="N6" s="37"/>
      <c r="O6" s="37"/>
      <c r="P6" s="36"/>
      <c r="Q6" s="38"/>
      <c r="R6" s="38"/>
      <c r="S6" s="34"/>
      <c r="T6" s="22"/>
      <c r="V6" s="21"/>
      <c r="W6" s="21"/>
    </row>
    <row r="7" spans="1:23" s="20" customFormat="1" ht="18.75" customHeight="1">
      <c r="A7" s="22"/>
      <c r="B7" s="22"/>
      <c r="C7" s="22"/>
      <c r="D7" s="23"/>
      <c r="E7" s="35" t="s">
        <v>13</v>
      </c>
      <c r="F7" s="39" t="s">
        <v>14</v>
      </c>
      <c r="G7" s="39" t="s">
        <v>15</v>
      </c>
      <c r="H7" s="39" t="s">
        <v>16</v>
      </c>
      <c r="I7" s="39" t="s">
        <v>14</v>
      </c>
      <c r="J7" s="39" t="s">
        <v>15</v>
      </c>
      <c r="K7" s="39" t="s">
        <v>16</v>
      </c>
      <c r="L7" s="39" t="s">
        <v>14</v>
      </c>
      <c r="M7" s="39" t="s">
        <v>15</v>
      </c>
      <c r="N7" s="39" t="s">
        <v>16</v>
      </c>
      <c r="O7" s="39" t="s">
        <v>17</v>
      </c>
      <c r="P7" s="39" t="s">
        <v>14</v>
      </c>
      <c r="Q7" s="40" t="s">
        <v>18</v>
      </c>
      <c r="R7" s="40" t="s">
        <v>19</v>
      </c>
      <c r="S7" s="34"/>
      <c r="T7" s="22"/>
      <c r="V7" s="21"/>
      <c r="W7" s="21"/>
    </row>
    <row r="8" spans="1:23" s="20" customFormat="1" ht="18.75" customHeight="1">
      <c r="A8" s="22"/>
      <c r="B8" s="22"/>
      <c r="C8" s="22"/>
      <c r="D8" s="23"/>
      <c r="E8" s="35" t="s">
        <v>20</v>
      </c>
      <c r="F8" s="39" t="s">
        <v>20</v>
      </c>
      <c r="G8" s="39" t="s">
        <v>21</v>
      </c>
      <c r="H8" s="39" t="s">
        <v>22</v>
      </c>
      <c r="I8" s="39" t="s">
        <v>20</v>
      </c>
      <c r="J8" s="39" t="s">
        <v>21</v>
      </c>
      <c r="K8" s="39" t="s">
        <v>22</v>
      </c>
      <c r="L8" s="39" t="s">
        <v>20</v>
      </c>
      <c r="M8" s="39" t="s">
        <v>21</v>
      </c>
      <c r="N8" s="39" t="s">
        <v>22</v>
      </c>
      <c r="O8" s="39" t="s">
        <v>23</v>
      </c>
      <c r="P8" s="39" t="s">
        <v>20</v>
      </c>
      <c r="Q8" s="40" t="s">
        <v>24</v>
      </c>
      <c r="R8" s="40" t="s">
        <v>25</v>
      </c>
      <c r="S8" s="34"/>
      <c r="T8" s="22"/>
      <c r="V8" s="21"/>
      <c r="W8" s="21"/>
    </row>
    <row r="9" spans="1:23" s="20" customFormat="1" ht="19.5" customHeight="1">
      <c r="A9" s="41"/>
      <c r="B9" s="41"/>
      <c r="C9" s="41"/>
      <c r="D9" s="42"/>
      <c r="E9" s="43"/>
      <c r="F9" s="44"/>
      <c r="G9" s="44" t="s">
        <v>26</v>
      </c>
      <c r="H9" s="44" t="s">
        <v>27</v>
      </c>
      <c r="I9" s="44"/>
      <c r="J9" s="44" t="s">
        <v>26</v>
      </c>
      <c r="K9" s="44" t="s">
        <v>27</v>
      </c>
      <c r="L9" s="44"/>
      <c r="M9" s="44" t="s">
        <v>26</v>
      </c>
      <c r="N9" s="44" t="s">
        <v>27</v>
      </c>
      <c r="O9" s="44" t="s">
        <v>28</v>
      </c>
      <c r="P9" s="44"/>
      <c r="Q9" s="45"/>
      <c r="R9" s="45"/>
      <c r="S9" s="46"/>
      <c r="T9" s="41"/>
      <c r="V9" s="21"/>
      <c r="W9" s="21"/>
    </row>
    <row r="10" spans="1:23" s="55" customFormat="1" ht="20.100000000000001" customHeight="1">
      <c r="A10" s="47" t="s">
        <v>13</v>
      </c>
      <c r="B10" s="48"/>
      <c r="C10" s="48"/>
      <c r="D10" s="49"/>
      <c r="E10" s="50">
        <f>SUM(E11,E16,E20,E25,E32)</f>
        <v>570268</v>
      </c>
      <c r="F10" s="50">
        <f>SUM(F11,F16,F20,F25,F32)</f>
        <v>848</v>
      </c>
      <c r="G10" s="50">
        <f>SUM(G11,G16,G20,G25,G32)</f>
        <v>848</v>
      </c>
      <c r="H10" s="51" t="s">
        <v>29</v>
      </c>
      <c r="I10" s="50">
        <f t="shared" ref="I10:R10" si="0">SUM(I11,I16,I20,I25,I32)</f>
        <v>41721</v>
      </c>
      <c r="J10" s="50">
        <f>SUM(J11,J16,J20,J25,J32)</f>
        <v>41688</v>
      </c>
      <c r="K10" s="50">
        <f t="shared" si="0"/>
        <v>33</v>
      </c>
      <c r="L10" s="50">
        <f>SUM(L11,L16,L20,L25,L32)</f>
        <v>527699</v>
      </c>
      <c r="M10" s="50">
        <f t="shared" si="0"/>
        <v>417253</v>
      </c>
      <c r="N10" s="50">
        <f t="shared" si="0"/>
        <v>110446</v>
      </c>
      <c r="O10" s="52" t="s">
        <v>29</v>
      </c>
      <c r="P10" s="53">
        <f t="shared" si="0"/>
        <v>36198676.990000002</v>
      </c>
      <c r="Q10" s="54">
        <f t="shared" si="0"/>
        <v>18938250</v>
      </c>
      <c r="R10" s="53">
        <f t="shared" si="0"/>
        <v>17260426.990000002</v>
      </c>
      <c r="T10" s="56" t="s">
        <v>20</v>
      </c>
    </row>
    <row r="11" spans="1:23" s="10" customFormat="1" ht="18" customHeight="1">
      <c r="A11" s="57" t="s">
        <v>30</v>
      </c>
      <c r="D11" s="58"/>
      <c r="E11" s="59">
        <f>SUM(F11+L11+I11)</f>
        <v>268108</v>
      </c>
      <c r="F11" s="60">
        <f t="shared" ref="F11:R11" si="1">SUM(F12:F15)</f>
        <v>790</v>
      </c>
      <c r="G11" s="60">
        <f t="shared" si="1"/>
        <v>790</v>
      </c>
      <c r="H11" s="52" t="s">
        <v>29</v>
      </c>
      <c r="I11" s="60">
        <f t="shared" si="1"/>
        <v>30222</v>
      </c>
      <c r="J11" s="60">
        <f>SUM(J12:J15)</f>
        <v>30194</v>
      </c>
      <c r="K11" s="60">
        <f t="shared" si="1"/>
        <v>28</v>
      </c>
      <c r="L11" s="60">
        <f t="shared" si="1"/>
        <v>237096</v>
      </c>
      <c r="M11" s="60">
        <f t="shared" si="1"/>
        <v>199488</v>
      </c>
      <c r="N11" s="60">
        <f t="shared" si="1"/>
        <v>37608</v>
      </c>
      <c r="O11" s="52" t="s">
        <v>29</v>
      </c>
      <c r="P11" s="61">
        <f t="shared" si="1"/>
        <v>28147333.990000002</v>
      </c>
      <c r="Q11" s="62">
        <v>14745954</v>
      </c>
      <c r="R11" s="61">
        <f t="shared" si="1"/>
        <v>13401379.99</v>
      </c>
      <c r="T11" s="63" t="s">
        <v>31</v>
      </c>
    </row>
    <row r="12" spans="1:23" s="10" customFormat="1" ht="20.100000000000001" customHeight="1">
      <c r="A12" s="57" t="s">
        <v>32</v>
      </c>
      <c r="D12" s="58"/>
      <c r="E12" s="59">
        <f>SUM(L12)</f>
        <v>28</v>
      </c>
      <c r="F12" s="52" t="s">
        <v>29</v>
      </c>
      <c r="G12" s="52" t="s">
        <v>29</v>
      </c>
      <c r="H12" s="52" t="s">
        <v>29</v>
      </c>
      <c r="I12" s="52" t="s">
        <v>29</v>
      </c>
      <c r="J12" s="52" t="s">
        <v>29</v>
      </c>
      <c r="K12" s="52" t="s">
        <v>29</v>
      </c>
      <c r="L12" s="60">
        <v>28</v>
      </c>
      <c r="M12" s="52" t="s">
        <v>29</v>
      </c>
      <c r="N12" s="60">
        <v>28</v>
      </c>
      <c r="O12" s="52" t="s">
        <v>29</v>
      </c>
      <c r="P12" s="61">
        <f>SUM(Q12:R12)</f>
        <v>0</v>
      </c>
      <c r="Q12" s="60">
        <f>SUM(R12:S12)</f>
        <v>0</v>
      </c>
      <c r="R12" s="64" t="s">
        <v>29</v>
      </c>
      <c r="T12" s="63" t="s">
        <v>33</v>
      </c>
    </row>
    <row r="13" spans="1:23" s="10" customFormat="1" ht="18.75" customHeight="1">
      <c r="A13" s="57" t="s">
        <v>34</v>
      </c>
      <c r="D13" s="58"/>
      <c r="E13" s="59">
        <f>SUM(F13+L13+I13)</f>
        <v>268069</v>
      </c>
      <c r="F13" s="60">
        <v>790</v>
      </c>
      <c r="G13" s="60">
        <v>790</v>
      </c>
      <c r="H13" s="52" t="s">
        <v>29</v>
      </c>
      <c r="I13" s="60">
        <v>30222</v>
      </c>
      <c r="J13" s="60">
        <v>30194</v>
      </c>
      <c r="K13" s="60">
        <v>28</v>
      </c>
      <c r="L13" s="60">
        <v>237057</v>
      </c>
      <c r="M13" s="60">
        <v>199488</v>
      </c>
      <c r="N13" s="60">
        <v>37569</v>
      </c>
      <c r="O13" s="52" t="s">
        <v>29</v>
      </c>
      <c r="P13" s="61">
        <f>SUM(Q13:R13)</f>
        <v>28147333.990000002</v>
      </c>
      <c r="Q13" s="62">
        <v>14745954</v>
      </c>
      <c r="R13" s="61">
        <v>13401379.99</v>
      </c>
      <c r="T13" s="63" t="s">
        <v>35</v>
      </c>
    </row>
    <row r="14" spans="1:23" s="10" customFormat="1" ht="20.100000000000001" customHeight="1">
      <c r="A14" s="57" t="s">
        <v>36</v>
      </c>
      <c r="D14" s="58"/>
      <c r="E14" s="59">
        <f>SUM(L14)</f>
        <v>8</v>
      </c>
      <c r="F14" s="52" t="s">
        <v>29</v>
      </c>
      <c r="G14" s="52" t="s">
        <v>29</v>
      </c>
      <c r="H14" s="52" t="s">
        <v>29</v>
      </c>
      <c r="I14" s="52" t="s">
        <v>29</v>
      </c>
      <c r="J14" s="52" t="s">
        <v>29</v>
      </c>
      <c r="K14" s="52" t="s">
        <v>29</v>
      </c>
      <c r="L14" s="60">
        <v>8</v>
      </c>
      <c r="M14" s="52" t="s">
        <v>29</v>
      </c>
      <c r="N14" s="60">
        <v>8</v>
      </c>
      <c r="O14" s="52" t="s">
        <v>29</v>
      </c>
      <c r="P14" s="61">
        <f>SUM(Q14:R14)</f>
        <v>0</v>
      </c>
      <c r="Q14" s="60">
        <f>SUM(R14:S14)</f>
        <v>0</v>
      </c>
      <c r="R14" s="64" t="s">
        <v>29</v>
      </c>
      <c r="T14" s="63" t="s">
        <v>37</v>
      </c>
    </row>
    <row r="15" spans="1:23" s="10" customFormat="1" ht="20.100000000000001" customHeight="1">
      <c r="A15" s="57" t="s">
        <v>38</v>
      </c>
      <c r="D15" s="58"/>
      <c r="E15" s="59">
        <f>SUM(L15)</f>
        <v>3</v>
      </c>
      <c r="F15" s="52" t="s">
        <v>29</v>
      </c>
      <c r="G15" s="52" t="s">
        <v>29</v>
      </c>
      <c r="H15" s="52" t="s">
        <v>29</v>
      </c>
      <c r="I15" s="52" t="s">
        <v>29</v>
      </c>
      <c r="J15" s="52" t="s">
        <v>29</v>
      </c>
      <c r="K15" s="52" t="s">
        <v>29</v>
      </c>
      <c r="L15" s="60">
        <v>3</v>
      </c>
      <c r="M15" s="52" t="s">
        <v>29</v>
      </c>
      <c r="N15" s="60">
        <v>3</v>
      </c>
      <c r="O15" s="52" t="s">
        <v>29</v>
      </c>
      <c r="P15" s="61">
        <f>SUM(Q15:R15)</f>
        <v>0</v>
      </c>
      <c r="Q15" s="60">
        <f>SUM(R15:S15)</f>
        <v>0</v>
      </c>
      <c r="R15" s="64" t="s">
        <v>29</v>
      </c>
      <c r="T15" s="63" t="s">
        <v>39</v>
      </c>
    </row>
    <row r="16" spans="1:23" s="10" customFormat="1" ht="18.95" customHeight="1">
      <c r="A16" s="57" t="s">
        <v>40</v>
      </c>
      <c r="D16" s="58"/>
      <c r="E16" s="59">
        <f>SUM(I16,L16)</f>
        <v>50438</v>
      </c>
      <c r="F16" s="52" t="s">
        <v>29</v>
      </c>
      <c r="G16" s="52" t="s">
        <v>29</v>
      </c>
      <c r="H16" s="52" t="s">
        <v>29</v>
      </c>
      <c r="I16" s="52">
        <f t="shared" ref="I16:R16" si="2">SUM(I17:I19)</f>
        <v>1690</v>
      </c>
      <c r="J16" s="52">
        <f>SUM(J17:J19)</f>
        <v>1685</v>
      </c>
      <c r="K16" s="52">
        <f>SUM(K17:K19)</f>
        <v>5</v>
      </c>
      <c r="L16" s="52">
        <f>SUM(L17:L19)</f>
        <v>48748</v>
      </c>
      <c r="M16" s="52">
        <f t="shared" si="2"/>
        <v>39249</v>
      </c>
      <c r="N16" s="52">
        <f t="shared" si="2"/>
        <v>9499</v>
      </c>
      <c r="O16" s="52" t="s">
        <v>29</v>
      </c>
      <c r="P16" s="64">
        <f t="shared" si="2"/>
        <v>1128139</v>
      </c>
      <c r="Q16" s="62">
        <v>603816</v>
      </c>
      <c r="R16" s="64">
        <f t="shared" si="2"/>
        <v>524323</v>
      </c>
      <c r="T16" s="63" t="s">
        <v>41</v>
      </c>
    </row>
    <row r="17" spans="1:20" ht="18.95" customHeight="1">
      <c r="A17" s="57" t="s">
        <v>42</v>
      </c>
      <c r="D17" s="58"/>
      <c r="E17" s="59">
        <f>SUM(L17)</f>
        <v>13953</v>
      </c>
      <c r="F17" s="52" t="s">
        <v>29</v>
      </c>
      <c r="G17" s="52" t="s">
        <v>29</v>
      </c>
      <c r="H17" s="52" t="s">
        <v>29</v>
      </c>
      <c r="I17" s="52" t="s">
        <v>29</v>
      </c>
      <c r="J17" s="52" t="s">
        <v>29</v>
      </c>
      <c r="K17" s="52" t="s">
        <v>29</v>
      </c>
      <c r="L17" s="60">
        <v>13953</v>
      </c>
      <c r="M17" s="60">
        <v>9550</v>
      </c>
      <c r="N17" s="60">
        <v>4403</v>
      </c>
      <c r="O17" s="52" t="s">
        <v>29</v>
      </c>
      <c r="P17" s="61">
        <f>SUM(Q17:R17)</f>
        <v>42</v>
      </c>
      <c r="Q17" s="62">
        <v>42</v>
      </c>
      <c r="R17" s="64" t="s">
        <v>29</v>
      </c>
      <c r="T17" s="63" t="s">
        <v>43</v>
      </c>
    </row>
    <row r="18" spans="1:20" ht="18.95" customHeight="1">
      <c r="A18" s="57" t="s">
        <v>44</v>
      </c>
      <c r="D18" s="58"/>
      <c r="E18" s="59">
        <f>SUM(L18)</f>
        <v>38</v>
      </c>
      <c r="F18" s="52" t="s">
        <v>29</v>
      </c>
      <c r="G18" s="52" t="s">
        <v>29</v>
      </c>
      <c r="H18" s="52" t="s">
        <v>29</v>
      </c>
      <c r="I18" s="52" t="s">
        <v>29</v>
      </c>
      <c r="J18" s="52" t="s">
        <v>29</v>
      </c>
      <c r="K18" s="52" t="s">
        <v>29</v>
      </c>
      <c r="L18" s="60">
        <v>38</v>
      </c>
      <c r="M18" s="60">
        <v>3</v>
      </c>
      <c r="N18" s="60">
        <v>35</v>
      </c>
      <c r="O18" s="52" t="s">
        <v>29</v>
      </c>
      <c r="P18" s="61">
        <f>SUM(Q18:R18)</f>
        <v>0</v>
      </c>
      <c r="Q18" s="60">
        <f>SUM(R18:S18)</f>
        <v>0</v>
      </c>
      <c r="R18" s="64" t="s">
        <v>29</v>
      </c>
      <c r="T18" s="63" t="s">
        <v>45</v>
      </c>
    </row>
    <row r="19" spans="1:20" ht="18.95" customHeight="1">
      <c r="A19" s="57" t="s">
        <v>46</v>
      </c>
      <c r="D19" s="58"/>
      <c r="E19" s="59">
        <f>SUM(I19,L19)</f>
        <v>36447</v>
      </c>
      <c r="F19" s="52" t="s">
        <v>29</v>
      </c>
      <c r="G19" s="52" t="s">
        <v>29</v>
      </c>
      <c r="H19" s="52" t="s">
        <v>29</v>
      </c>
      <c r="I19" s="60">
        <v>1690</v>
      </c>
      <c r="J19" s="60">
        <v>1685</v>
      </c>
      <c r="K19" s="60">
        <v>5</v>
      </c>
      <c r="L19" s="60">
        <v>34757</v>
      </c>
      <c r="M19" s="60">
        <v>29696</v>
      </c>
      <c r="N19" s="60">
        <v>5061</v>
      </c>
      <c r="O19" s="52" t="s">
        <v>29</v>
      </c>
      <c r="P19" s="61">
        <f>SUM(Q19:R19)</f>
        <v>1128097</v>
      </c>
      <c r="Q19" s="62">
        <v>603774</v>
      </c>
      <c r="R19" s="61">
        <v>524323</v>
      </c>
      <c r="T19" s="63" t="s">
        <v>47</v>
      </c>
    </row>
    <row r="20" spans="1:20" ht="18.95" customHeight="1">
      <c r="A20" s="57" t="s">
        <v>48</v>
      </c>
      <c r="D20" s="58"/>
      <c r="E20" s="59">
        <f>SUM(I20,L20)</f>
        <v>76243</v>
      </c>
      <c r="F20" s="52" t="s">
        <v>29</v>
      </c>
      <c r="G20" s="52" t="s">
        <v>29</v>
      </c>
      <c r="H20" s="52" t="s">
        <v>29</v>
      </c>
      <c r="I20" s="52">
        <f t="shared" ref="I20:R20" si="3">SUM(I21:I24)</f>
        <v>4061</v>
      </c>
      <c r="J20" s="52">
        <f>SUM(J21:J24)</f>
        <v>4061</v>
      </c>
      <c r="K20" s="52">
        <f t="shared" si="3"/>
        <v>0</v>
      </c>
      <c r="L20" s="52">
        <f t="shared" si="3"/>
        <v>72182</v>
      </c>
      <c r="M20" s="52">
        <f t="shared" si="3"/>
        <v>58703</v>
      </c>
      <c r="N20" s="52">
        <f t="shared" si="3"/>
        <v>13479</v>
      </c>
      <c r="O20" s="52" t="s">
        <v>29</v>
      </c>
      <c r="P20" s="64">
        <f t="shared" si="3"/>
        <v>2318073</v>
      </c>
      <c r="Q20" s="62">
        <v>1248743</v>
      </c>
      <c r="R20" s="64">
        <f t="shared" si="3"/>
        <v>1069330</v>
      </c>
      <c r="T20" s="63" t="s">
        <v>49</v>
      </c>
    </row>
    <row r="21" spans="1:20" ht="18.95" customHeight="1">
      <c r="A21" s="57" t="s">
        <v>50</v>
      </c>
      <c r="D21" s="58"/>
      <c r="E21" s="59">
        <f>SUM(L21)</f>
        <v>27406</v>
      </c>
      <c r="F21" s="52" t="s">
        <v>29</v>
      </c>
      <c r="G21" s="52" t="s">
        <v>29</v>
      </c>
      <c r="H21" s="52" t="s">
        <v>29</v>
      </c>
      <c r="I21" s="52" t="s">
        <v>29</v>
      </c>
      <c r="J21" s="52" t="s">
        <v>29</v>
      </c>
      <c r="K21" s="52" t="s">
        <v>29</v>
      </c>
      <c r="L21" s="60">
        <v>27406</v>
      </c>
      <c r="M21" s="60">
        <v>17246</v>
      </c>
      <c r="N21" s="60">
        <v>10160</v>
      </c>
      <c r="O21" s="65" t="s">
        <v>29</v>
      </c>
      <c r="P21" s="61">
        <f>SUM(Q21:R21)</f>
        <v>376</v>
      </c>
      <c r="Q21" s="62">
        <v>6</v>
      </c>
      <c r="R21" s="61">
        <v>370</v>
      </c>
      <c r="T21" s="63" t="s">
        <v>51</v>
      </c>
    </row>
    <row r="22" spans="1:20" ht="18.95" customHeight="1">
      <c r="A22" s="57" t="s">
        <v>52</v>
      </c>
      <c r="D22" s="58"/>
      <c r="E22" s="59">
        <f>SUM(L22)</f>
        <v>404</v>
      </c>
      <c r="F22" s="52" t="s">
        <v>29</v>
      </c>
      <c r="G22" s="52" t="s">
        <v>29</v>
      </c>
      <c r="H22" s="52" t="s">
        <v>29</v>
      </c>
      <c r="I22" s="60">
        <v>880</v>
      </c>
      <c r="J22" s="60">
        <v>880</v>
      </c>
      <c r="K22" s="52" t="s">
        <v>29</v>
      </c>
      <c r="L22" s="60">
        <v>404</v>
      </c>
      <c r="M22" s="60">
        <v>394</v>
      </c>
      <c r="N22" s="60">
        <v>10</v>
      </c>
      <c r="O22" s="65" t="s">
        <v>29</v>
      </c>
      <c r="P22" s="61">
        <f>SUM(Q22:R22)</f>
        <v>3940</v>
      </c>
      <c r="Q22" s="62">
        <v>3940</v>
      </c>
      <c r="R22" s="64" t="s">
        <v>29</v>
      </c>
      <c r="T22" s="63" t="s">
        <v>53</v>
      </c>
    </row>
    <row r="23" spans="1:20" ht="18.95" customHeight="1">
      <c r="A23" s="57" t="s">
        <v>54</v>
      </c>
      <c r="D23" s="58"/>
      <c r="E23" s="59">
        <f>SUM(I23,L23)</f>
        <v>47518</v>
      </c>
      <c r="F23" s="52" t="s">
        <v>29</v>
      </c>
      <c r="G23" s="52" t="s">
        <v>29</v>
      </c>
      <c r="H23" s="52" t="s">
        <v>29</v>
      </c>
      <c r="I23" s="60">
        <v>3181</v>
      </c>
      <c r="J23" s="60">
        <v>3181</v>
      </c>
      <c r="K23" s="52" t="s">
        <v>29</v>
      </c>
      <c r="L23" s="60">
        <v>44337</v>
      </c>
      <c r="M23" s="60">
        <v>41061</v>
      </c>
      <c r="N23" s="60">
        <v>3276</v>
      </c>
      <c r="O23" s="65" t="s">
        <v>29</v>
      </c>
      <c r="P23" s="61">
        <f>SUM(Q23:R23)</f>
        <v>2313757</v>
      </c>
      <c r="Q23" s="62">
        <v>1244797</v>
      </c>
      <c r="R23" s="61">
        <v>1068960</v>
      </c>
      <c r="T23" s="63" t="s">
        <v>55</v>
      </c>
    </row>
    <row r="24" spans="1:20" ht="18.95" customHeight="1">
      <c r="A24" s="57" t="s">
        <v>56</v>
      </c>
      <c r="D24" s="58"/>
      <c r="E24" s="59">
        <f>SUM(I24,L24)</f>
        <v>35</v>
      </c>
      <c r="F24" s="52" t="s">
        <v>29</v>
      </c>
      <c r="G24" s="52" t="s">
        <v>29</v>
      </c>
      <c r="H24" s="52" t="s">
        <v>29</v>
      </c>
      <c r="I24" s="52" t="s">
        <v>29</v>
      </c>
      <c r="J24" s="52" t="s">
        <v>29</v>
      </c>
      <c r="K24" s="52" t="s">
        <v>29</v>
      </c>
      <c r="L24" s="60">
        <v>35</v>
      </c>
      <c r="M24" s="60">
        <v>2</v>
      </c>
      <c r="N24" s="60">
        <v>33</v>
      </c>
      <c r="O24" s="65" t="s">
        <v>29</v>
      </c>
      <c r="P24" s="61">
        <f>SUM(Q24:R24)</f>
        <v>0</v>
      </c>
      <c r="Q24" s="60">
        <f>SUM(R24:S24)</f>
        <v>0</v>
      </c>
      <c r="R24" s="64" t="s">
        <v>29</v>
      </c>
      <c r="T24" s="10" t="s">
        <v>57</v>
      </c>
    </row>
    <row r="25" spans="1:20" ht="18.95" customHeight="1">
      <c r="A25" s="57" t="s">
        <v>58</v>
      </c>
      <c r="D25" s="58"/>
      <c r="E25" s="59">
        <f>SUM(I25,L25)</f>
        <v>106547</v>
      </c>
      <c r="F25" s="52" t="s">
        <v>29</v>
      </c>
      <c r="G25" s="52" t="s">
        <v>29</v>
      </c>
      <c r="H25" s="52" t="s">
        <v>29</v>
      </c>
      <c r="I25" s="52">
        <f t="shared" ref="I25:R25" si="4">SUM(I26:I31)</f>
        <v>2724</v>
      </c>
      <c r="J25" s="52">
        <f>SUM(J26:J31)</f>
        <v>2724</v>
      </c>
      <c r="K25" s="52" t="s">
        <v>29</v>
      </c>
      <c r="L25" s="52">
        <f t="shared" si="4"/>
        <v>103823</v>
      </c>
      <c r="M25" s="52">
        <f t="shared" si="4"/>
        <v>67644</v>
      </c>
      <c r="N25" s="52">
        <f t="shared" si="4"/>
        <v>36179</v>
      </c>
      <c r="O25" s="65" t="s">
        <v>29</v>
      </c>
      <c r="P25" s="64">
        <f t="shared" si="4"/>
        <v>2052910</v>
      </c>
      <c r="Q25" s="62">
        <v>1146945</v>
      </c>
      <c r="R25" s="64">
        <f t="shared" si="4"/>
        <v>905965</v>
      </c>
      <c r="T25" s="66" t="s">
        <v>59</v>
      </c>
    </row>
    <row r="26" spans="1:20" ht="18.95" customHeight="1">
      <c r="A26" s="57" t="s">
        <v>60</v>
      </c>
      <c r="D26" s="58"/>
      <c r="E26" s="59">
        <f>SUM(L26)</f>
        <v>277</v>
      </c>
      <c r="F26" s="52" t="s">
        <v>29</v>
      </c>
      <c r="G26" s="52" t="s">
        <v>29</v>
      </c>
      <c r="H26" s="52" t="s">
        <v>29</v>
      </c>
      <c r="I26" s="52" t="s">
        <v>29</v>
      </c>
      <c r="J26" s="52" t="s">
        <v>29</v>
      </c>
      <c r="K26" s="52" t="s">
        <v>29</v>
      </c>
      <c r="L26" s="60">
        <v>277</v>
      </c>
      <c r="M26" s="60">
        <v>5</v>
      </c>
      <c r="N26" s="60">
        <v>272</v>
      </c>
      <c r="O26" s="65" t="s">
        <v>29</v>
      </c>
      <c r="P26" s="61">
        <f t="shared" ref="P26:Q31" si="5">SUM(Q26:R26)</f>
        <v>0</v>
      </c>
      <c r="Q26" s="60">
        <f t="shared" si="5"/>
        <v>0</v>
      </c>
      <c r="R26" s="64" t="s">
        <v>29</v>
      </c>
      <c r="T26" s="10" t="s">
        <v>61</v>
      </c>
    </row>
    <row r="27" spans="1:20" ht="18.95" customHeight="1">
      <c r="A27" s="57" t="s">
        <v>62</v>
      </c>
      <c r="D27" s="58"/>
      <c r="E27" s="59">
        <f>SUM(L27)</f>
        <v>22939</v>
      </c>
      <c r="F27" s="52" t="s">
        <v>29</v>
      </c>
      <c r="G27" s="52" t="s">
        <v>29</v>
      </c>
      <c r="H27" s="52" t="s">
        <v>29</v>
      </c>
      <c r="I27" s="52" t="s">
        <v>29</v>
      </c>
      <c r="J27" s="52" t="s">
        <v>29</v>
      </c>
      <c r="K27" s="52" t="s">
        <v>29</v>
      </c>
      <c r="L27" s="60">
        <v>22939</v>
      </c>
      <c r="M27" s="60">
        <v>10826</v>
      </c>
      <c r="N27" s="60">
        <v>12113</v>
      </c>
      <c r="O27" s="65" t="s">
        <v>29</v>
      </c>
      <c r="P27" s="61">
        <f>SUM(Q27:R27)</f>
        <v>2404</v>
      </c>
      <c r="Q27" s="62">
        <v>30</v>
      </c>
      <c r="R27" s="61">
        <v>2374</v>
      </c>
      <c r="T27" s="10" t="s">
        <v>63</v>
      </c>
    </row>
    <row r="28" spans="1:20" ht="18.95" customHeight="1">
      <c r="A28" s="57" t="s">
        <v>64</v>
      </c>
      <c r="D28" s="58"/>
      <c r="E28" s="59">
        <f>SUM(L28)</f>
        <v>9</v>
      </c>
      <c r="F28" s="52" t="s">
        <v>29</v>
      </c>
      <c r="G28" s="52" t="s">
        <v>29</v>
      </c>
      <c r="H28" s="52" t="s">
        <v>29</v>
      </c>
      <c r="I28" s="52" t="s">
        <v>29</v>
      </c>
      <c r="J28" s="52" t="s">
        <v>29</v>
      </c>
      <c r="K28" s="52" t="s">
        <v>29</v>
      </c>
      <c r="L28" s="60">
        <v>9</v>
      </c>
      <c r="M28" s="52" t="s">
        <v>29</v>
      </c>
      <c r="N28" s="60">
        <v>9</v>
      </c>
      <c r="O28" s="65" t="s">
        <v>29</v>
      </c>
      <c r="P28" s="61">
        <f t="shared" si="5"/>
        <v>0</v>
      </c>
      <c r="Q28" s="60">
        <f t="shared" si="5"/>
        <v>0</v>
      </c>
      <c r="R28" s="64" t="s">
        <v>29</v>
      </c>
      <c r="T28" s="63" t="s">
        <v>65</v>
      </c>
    </row>
    <row r="29" spans="1:20" ht="18.95" customHeight="1">
      <c r="A29" s="57" t="s">
        <v>66</v>
      </c>
      <c r="D29" s="58"/>
      <c r="E29" s="59">
        <f>SUM(I29,L29)</f>
        <v>57617</v>
      </c>
      <c r="F29" s="52" t="s">
        <v>29</v>
      </c>
      <c r="G29" s="52" t="s">
        <v>29</v>
      </c>
      <c r="H29" s="52" t="s">
        <v>29</v>
      </c>
      <c r="I29" s="60">
        <v>2724</v>
      </c>
      <c r="J29" s="60">
        <v>2724</v>
      </c>
      <c r="K29" s="52" t="s">
        <v>29</v>
      </c>
      <c r="L29" s="60">
        <v>54893</v>
      </c>
      <c r="M29" s="60">
        <v>43042</v>
      </c>
      <c r="N29" s="60">
        <v>11851</v>
      </c>
      <c r="O29" s="65" t="s">
        <v>29</v>
      </c>
      <c r="P29" s="61">
        <f t="shared" si="5"/>
        <v>2048787</v>
      </c>
      <c r="Q29" s="62">
        <v>1146866</v>
      </c>
      <c r="R29" s="61">
        <v>901921</v>
      </c>
      <c r="T29" s="63" t="s">
        <v>67</v>
      </c>
    </row>
    <row r="30" spans="1:20" ht="18.95" customHeight="1">
      <c r="A30" s="57" t="s">
        <v>68</v>
      </c>
      <c r="D30" s="58"/>
      <c r="E30" s="59">
        <f>SUM(L30)</f>
        <v>16</v>
      </c>
      <c r="F30" s="52" t="s">
        <v>29</v>
      </c>
      <c r="G30" s="52" t="s">
        <v>29</v>
      </c>
      <c r="H30" s="52" t="s">
        <v>29</v>
      </c>
      <c r="I30" s="52" t="s">
        <v>29</v>
      </c>
      <c r="J30" s="52" t="s">
        <v>29</v>
      </c>
      <c r="K30" s="52" t="s">
        <v>29</v>
      </c>
      <c r="L30" s="60">
        <v>16</v>
      </c>
      <c r="M30" s="60">
        <v>1</v>
      </c>
      <c r="N30" s="60">
        <v>15</v>
      </c>
      <c r="O30" s="65" t="s">
        <v>29</v>
      </c>
      <c r="P30" s="61">
        <f t="shared" si="5"/>
        <v>0</v>
      </c>
      <c r="Q30" s="60">
        <f t="shared" si="5"/>
        <v>0</v>
      </c>
      <c r="R30" s="64" t="s">
        <v>29</v>
      </c>
      <c r="T30" s="63" t="s">
        <v>69</v>
      </c>
    </row>
    <row r="31" spans="1:20" ht="18.95" customHeight="1">
      <c r="A31" s="57" t="s">
        <v>70</v>
      </c>
      <c r="D31" s="58"/>
      <c r="E31" s="59">
        <f>SUM(L31)</f>
        <v>25689</v>
      </c>
      <c r="F31" s="52" t="s">
        <v>29</v>
      </c>
      <c r="G31" s="52" t="s">
        <v>29</v>
      </c>
      <c r="H31" s="52" t="s">
        <v>29</v>
      </c>
      <c r="I31" s="52" t="s">
        <v>29</v>
      </c>
      <c r="J31" s="52" t="s">
        <v>29</v>
      </c>
      <c r="K31" s="52" t="s">
        <v>29</v>
      </c>
      <c r="L31" s="60">
        <v>25689</v>
      </c>
      <c r="M31" s="60">
        <v>13770</v>
      </c>
      <c r="N31" s="60">
        <v>11919</v>
      </c>
      <c r="O31" s="65" t="s">
        <v>29</v>
      </c>
      <c r="P31" s="61">
        <f t="shared" si="5"/>
        <v>1719</v>
      </c>
      <c r="Q31" s="62">
        <v>49</v>
      </c>
      <c r="R31" s="61">
        <v>1670</v>
      </c>
      <c r="T31" s="63" t="s">
        <v>71</v>
      </c>
    </row>
    <row r="32" spans="1:20" ht="18.95" customHeight="1">
      <c r="A32" s="57" t="s">
        <v>72</v>
      </c>
      <c r="D32" s="58"/>
      <c r="E32" s="59">
        <f>SUM(F32+L32+I32)</f>
        <v>68932</v>
      </c>
      <c r="F32" s="52">
        <f>SUM(G32:H32)</f>
        <v>58</v>
      </c>
      <c r="G32" s="52">
        <f>SUM(G33)</f>
        <v>58</v>
      </c>
      <c r="H32" s="52" t="s">
        <v>29</v>
      </c>
      <c r="I32" s="52">
        <f>SUM(J32:K32)</f>
        <v>3024</v>
      </c>
      <c r="J32" s="52">
        <f>SUM(J33)</f>
        <v>3024</v>
      </c>
      <c r="K32" s="52" t="s">
        <v>29</v>
      </c>
      <c r="L32" s="52">
        <f>SUM(M32:O32)</f>
        <v>65850</v>
      </c>
      <c r="M32" s="52">
        <f>SUM(M33)</f>
        <v>52169</v>
      </c>
      <c r="N32" s="52">
        <f>SUM(N33)</f>
        <v>13681</v>
      </c>
      <c r="O32" s="65" t="s">
        <v>29</v>
      </c>
      <c r="P32" s="64">
        <f>SUM(Q32:R32)</f>
        <v>2552221</v>
      </c>
      <c r="Q32" s="62">
        <v>1192792</v>
      </c>
      <c r="R32" s="64">
        <f>SUM(R33)</f>
        <v>1359429</v>
      </c>
      <c r="T32" s="63" t="s">
        <v>73</v>
      </c>
    </row>
    <row r="33" spans="1:23" s="10" customFormat="1" ht="18" customHeight="1">
      <c r="A33" s="57" t="s">
        <v>74</v>
      </c>
      <c r="D33" s="58"/>
      <c r="E33" s="59">
        <f>SUM(F33+L33+I33)</f>
        <v>68932</v>
      </c>
      <c r="F33" s="60">
        <v>58</v>
      </c>
      <c r="G33" s="60">
        <v>58</v>
      </c>
      <c r="H33" s="52" t="s">
        <v>29</v>
      </c>
      <c r="I33" s="60">
        <v>3024</v>
      </c>
      <c r="J33" s="60">
        <v>3024</v>
      </c>
      <c r="K33" s="52" t="s">
        <v>29</v>
      </c>
      <c r="L33" s="60">
        <v>65850</v>
      </c>
      <c r="M33" s="60">
        <v>52169</v>
      </c>
      <c r="N33" s="60">
        <v>13681</v>
      </c>
      <c r="O33" s="65" t="s">
        <v>29</v>
      </c>
      <c r="P33" s="61">
        <f>SUM(Q33:R33)</f>
        <v>2552221</v>
      </c>
      <c r="Q33" s="62">
        <v>1192792</v>
      </c>
      <c r="R33" s="61">
        <v>1359429</v>
      </c>
      <c r="T33" s="63" t="s">
        <v>75</v>
      </c>
    </row>
    <row r="34" spans="1:23" s="24" customFormat="1" ht="4.5" customHeight="1">
      <c r="A34" s="67"/>
      <c r="B34" s="67"/>
      <c r="C34" s="67"/>
      <c r="D34" s="68"/>
      <c r="E34" s="69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1"/>
      <c r="Q34" s="72"/>
      <c r="R34" s="70"/>
      <c r="S34" s="67"/>
      <c r="T34" s="67"/>
      <c r="U34" s="73"/>
      <c r="V34" s="73"/>
      <c r="W34" s="73"/>
    </row>
    <row r="35" spans="1:23" s="24" customFormat="1" ht="4.5" customHeight="1">
      <c r="A35" s="73"/>
      <c r="B35" s="73"/>
      <c r="N35" s="73"/>
      <c r="O35" s="73"/>
      <c r="P35" s="10"/>
      <c r="Q35" s="10"/>
      <c r="R35" s="73"/>
      <c r="S35" s="73"/>
      <c r="U35" s="73"/>
      <c r="V35" s="73"/>
      <c r="W35" s="73"/>
    </row>
    <row r="36" spans="1:23" s="24" customFormat="1" ht="17.25">
      <c r="A36" s="73"/>
      <c r="B36" s="73"/>
      <c r="C36" s="73"/>
      <c r="D36" s="73"/>
      <c r="E36" s="73"/>
      <c r="F36" s="73"/>
      <c r="G36" s="73" t="s">
        <v>76</v>
      </c>
      <c r="H36" s="73"/>
      <c r="I36" s="73"/>
      <c r="J36" s="73"/>
      <c r="K36" s="73"/>
      <c r="L36" s="73"/>
      <c r="M36" s="73" t="s">
        <v>77</v>
      </c>
      <c r="N36" s="73"/>
      <c r="O36" s="73"/>
      <c r="P36" s="73"/>
      <c r="Q36" s="73"/>
      <c r="R36" s="73"/>
      <c r="S36" s="73"/>
      <c r="U36" s="73"/>
      <c r="V36" s="73"/>
      <c r="W36" s="73"/>
    </row>
    <row r="37" spans="1:23" s="24" customFormat="1" ht="18.75" customHeight="1">
      <c r="A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</row>
    <row r="38" spans="1:23" s="24" customFormat="1" ht="17.25">
      <c r="A38" s="73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</row>
    <row r="39" spans="1:23" s="24" customFormat="1" ht="17.25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</row>
    <row r="40" spans="1:23" s="24" customFormat="1" ht="17.25">
      <c r="A40" s="73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</row>
    <row r="41" spans="1:23" s="24" customFormat="1" ht="17.25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</row>
    <row r="42" spans="1:23" s="24" customFormat="1" ht="17.25">
      <c r="A42" s="73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</row>
    <row r="43" spans="1:23" s="24" customFormat="1" ht="17.25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</row>
    <row r="44" spans="1:23" s="24" customFormat="1" ht="17.25">
      <c r="A44" s="73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</row>
    <row r="45" spans="1:23" s="24" customFormat="1" ht="17.25">
      <c r="A45" s="73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</row>
    <row r="46" spans="1:23" s="24" customFormat="1" ht="17.25">
      <c r="A46" s="73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</row>
    <row r="47" spans="1:23" s="24" customFormat="1" ht="17.25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</row>
    <row r="48" spans="1:23" s="24" customFormat="1" ht="17.25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</row>
    <row r="49" spans="1:23" s="24" customFormat="1" ht="17.25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</row>
    <row r="50" spans="1:23" s="24" customFormat="1" ht="17.25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</row>
    <row r="51" spans="1:23" s="24" customFormat="1" ht="17.25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</row>
    <row r="52" spans="1:23" s="24" customFormat="1" ht="17.25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</row>
    <row r="53" spans="1:23" s="24" customFormat="1" ht="17.25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</row>
    <row r="54" spans="1:23" s="24" customFormat="1" ht="17.25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</row>
    <row r="55" spans="1:23" s="24" customFormat="1" ht="17.25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</row>
    <row r="56" spans="1:23" s="24" customFormat="1" ht="17.25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</row>
    <row r="57" spans="1:23" s="24" customFormat="1" ht="17.25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</row>
    <row r="58" spans="1:23" s="24" customFormat="1" ht="17.25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</row>
  </sheetData>
  <mergeCells count="9">
    <mergeCell ref="A10:D10"/>
    <mergeCell ref="A4:D9"/>
    <mergeCell ref="E4:O4"/>
    <mergeCell ref="P4:R4"/>
    <mergeCell ref="S4:T9"/>
    <mergeCell ref="F5:H5"/>
    <mergeCell ref="I5:K5"/>
    <mergeCell ref="L5:O5"/>
    <mergeCell ref="P5:R5"/>
  </mergeCells>
  <printOptions horizontalCentered="1"/>
  <pageMargins left="0.11811023622047245" right="0.15748031496062992" top="0.94488188976377963" bottom="0.15748031496062992" header="0.51181102362204722" footer="0.51181102362204722"/>
  <pageSetup paperSize="9" scale="78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2012-01-23T09:26:44Z</dcterms:created>
  <dcterms:modified xsi:type="dcterms:W3CDTF">2012-01-23T09:26:52Z</dcterms:modified>
</cp:coreProperties>
</file>