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จุฑามาศ\รวม  รายงานต่างๆ\รวมรายงานสถิติ\รายงานสถิติ 61\"/>
    </mc:Choice>
  </mc:AlternateContent>
  <xr:revisionPtr revIDLastSave="0" documentId="13_ncr:1_{9B215486-7C0D-43C7-BF9A-D4F4800715A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ัวชี้วัด" sheetId="3" r:id="rId1"/>
    <sheet name="Sheet1" sheetId="4" r:id="rId2"/>
  </sheets>
  <definedNames>
    <definedName name="_xlnm.Print_Area" localSheetId="0">ตัวชี้วัด!$A$1:$H$80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4" l="1"/>
  <c r="R21" i="4"/>
  <c r="S21" i="4"/>
  <c r="T21" i="4"/>
  <c r="P21" i="4"/>
  <c r="J11" i="4" l="1"/>
  <c r="G11" i="4"/>
  <c r="F7" i="4" l="1"/>
  <c r="C7" i="4"/>
  <c r="D7" i="4"/>
  <c r="E7" i="4"/>
  <c r="B7" i="4"/>
  <c r="D4" i="4"/>
  <c r="E4" i="4"/>
  <c r="F4" i="4"/>
  <c r="C4" i="4"/>
  <c r="F35" i="3"/>
  <c r="E35" i="3"/>
  <c r="D35" i="3"/>
  <c r="C35" i="3"/>
  <c r="F33" i="3"/>
</calcChain>
</file>

<file path=xl/sharedStrings.xml><?xml version="1.0" encoding="utf-8"?>
<sst xmlns="http://schemas.openxmlformats.org/spreadsheetml/2006/main" count="171" uniqueCount="134">
  <si>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</si>
  <si>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</si>
  <si>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</si>
  <si>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</si>
  <si>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</si>
  <si>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</si>
  <si>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</si>
  <si>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</si>
  <si>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</si>
  <si>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</si>
  <si>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</si>
  <si>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</si>
  <si>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</si>
  <si>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</si>
  <si>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</si>
  <si>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</si>
  <si>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</si>
  <si>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</si>
  <si>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</si>
  <si>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</si>
  <si>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</si>
  <si>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</si>
  <si>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</si>
  <si>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</si>
  <si>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</si>
  <si>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</si>
  <si>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</si>
  <si>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</si>
  <si>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</si>
  <si>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</si>
  <si>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</si>
  <si>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</si>
  <si>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</si>
  <si>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</si>
  <si>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</si>
  <si>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</si>
  <si>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</si>
  <si>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</si>
  <si>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</si>
  <si>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</si>
  <si>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</si>
  <si>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</si>
  <si>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</si>
  <si>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</si>
  <si>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</si>
  <si>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</si>
  <si>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</si>
  <si>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</si>
  <si>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</si>
  <si>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</si>
  <si>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</si>
  <si>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</si>
  <si>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</si>
  <si>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</si>
  <si>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</si>
  <si>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</si>
  <si>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</si>
  <si>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</si>
  <si>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</si>
  <si>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</si>
  <si>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</si>
  <si>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</si>
  <si>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</si>
  <si>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</si>
  <si>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</si>
  <si>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</si>
  <si>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</si>
  <si>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</si>
  <si>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</si>
  <si>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</si>
  <si>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</si>
  <si>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</si>
  <si>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</si>
  <si>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</si>
  <si>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</si>
  <si>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</si>
  <si>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</si>
  <si>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</si>
  <si>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</si>
  <si>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</si>
  <si>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</si>
  <si>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</si>
  <si>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</si>
  <si>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</si>
  <si>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</si>
  <si>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</si>
  <si>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</si>
  <si>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</si>
  <si>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</si>
  <si>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</si>
  <si>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</si>
  <si>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</si>
  <si>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</si>
  <si>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</si>
  <si>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</si>
  <si>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</si>
  <si>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</si>
  <si>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</si>
  <si>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</si>
  <si>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</si>
  <si>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</si>
  <si>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</si>
  <si>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</si>
  <si>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>-</t>
  </si>
  <si>
    <t xml:space="preserve">     (2)   สำนักงานสาธารณสุขจังหวัดอำนาจเจริญ</t>
  </si>
  <si>
    <t xml:space="preserve">     (4)   สำนักงานสวัสดิการและคุ้มครองแรงงานจังหวัดอำนาจเจริญ</t>
  </si>
  <si>
    <t xml:space="preserve">     (6)   สำรวจภาวะเศรษฐกิจและสังคมของครัวเรือนจังหวัดอำนาจเจริญ สำนักงานสถิติแห่งชาติ</t>
  </si>
  <si>
    <t xml:space="preserve">     (9)   สำนักงานขนส่งจังหวัดอำนาจเจริญ</t>
  </si>
  <si>
    <t xml:space="preserve">     (2)   Amnat Charoen Provincial Health Office</t>
  </si>
  <si>
    <t xml:space="preserve">     (4)   Amnat Charoen Provincial Labour Protection and Welfare Office</t>
  </si>
  <si>
    <t xml:space="preserve">     (6)   The Household Socio-Economic Survey, Amnat Charoen Province, </t>
  </si>
  <si>
    <t xml:space="preserve">     (9)   Amnat Charoen Provincial Transport Office</t>
  </si>
  <si>
    <t xml:space="preserve">     (12)   สำนักงานพาณิชย์จังหวัดอำนาจเจริญ</t>
  </si>
  <si>
    <t xml:space="preserve">     (12)   Amnat Charoen Provincial  Commercial Office</t>
  </si>
  <si>
    <t>“Pc คือ ประชากรวัยเด็ก (อายุตํ่ากว่า 15 ปี)</t>
  </si>
  <si>
    <t>Pe คือ ประชากรสูงอายุ (อายุ 60 ปีขึ้นไป)</t>
  </si>
  <si>
    <t>Pw คือ ประชากรวัยแรงงาน (อายุ15-59 ปี)</t>
  </si>
  <si>
    <t>สูตรอัตราส่วนการพึ่งพิง = [(Pc) + (Pe)] / (Pw)</t>
  </si>
  <si>
    <t>เกิดมีชีพ</t>
  </si>
  <si>
    <t>หญิงวัยเจริญพันธุ์</t>
  </si>
  <si>
    <t>(2013)</t>
  </si>
  <si>
    <t>13.72</t>
  </si>
  <si>
    <t>22.92</t>
  </si>
  <si>
    <t>17.23</t>
  </si>
  <si>
    <t>11.55</t>
  </si>
  <si>
    <r>
      <t xml:space="preserve">ร้อยละของครัวเรือนเกษตรต่อครัวเรือนทั้งสิ้น </t>
    </r>
    <r>
      <rPr>
        <vertAlign val="superscript"/>
        <sz val="14"/>
        <rFont val="TH SarabunPSK"/>
        <family val="2"/>
      </rPr>
      <t>(8)</t>
    </r>
  </si>
  <si>
    <r>
      <t xml:space="preserve">อัตราเพิ่มของรถจักรยานยนต์ที่จดทะบียน </t>
    </r>
    <r>
      <rPr>
        <vertAlign val="superscript"/>
        <sz val="14"/>
        <rFont val="TH SarabunPSK"/>
        <family val="2"/>
      </rPr>
      <t>(9)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</si>
  <si>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(8)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</si>
  <si>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</si>
  <si>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</si>
  <si>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</si>
  <si>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t>ที่มา:</t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</si>
  <si>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</si>
  <si>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อัตราการขยายตัวของนักท่องเที่ยวต่างประเทศ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</si>
</sst>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9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shrinkToFit="1"/>
    </xf>
    <xf numFmtId="0" fontId="2" fillId="0" borderId="4" xfId="0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19" xfId="1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4" xfId="0" quotePrefix="1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3" fontId="0" fillId="0" borderId="0" xfId="0" applyNumberFormat="1"/>
    <xf numFmtId="2" fontId="0" fillId="0" borderId="0" xfId="0" applyNumberFormat="1"/>
    <xf numFmtId="2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9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2" fontId="0" fillId="2" borderId="21" xfId="0" applyNumberFormat="1" applyFill="1" applyBorder="1"/>
    <xf numFmtId="0" fontId="7" fillId="0" borderId="6" xfId="0" applyFont="1" applyBorder="1"/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right"/>
    </xf>
    <xf numFmtId="189" fontId="2" fillId="0" borderId="4" xfId="1" applyNumberFormat="1" applyFont="1" applyBorder="1"/>
    <xf numFmtId="1" fontId="2" fillId="0" borderId="4" xfId="0" applyNumberFormat="1" applyFont="1" applyBorder="1"/>
    <xf numFmtId="1" fontId="2" fillId="0" borderId="19" xfId="0" applyNumberFormat="1" applyFont="1" applyBorder="1"/>
    <xf numFmtId="2" fontId="2" fillId="0" borderId="4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13</xdr:col>
      <xdr:colOff>500136</xdr:colOff>
      <xdr:row>22</xdr:row>
      <xdr:rowOff>173751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478370E-2186-42E7-954A-9AF220E8EB06}"/>
            </a:ext>
          </a:extLst>
        </xdr:cNvPr>
        <xdr:cNvGrpSpPr/>
      </xdr:nvGrpSpPr>
      <xdr:grpSpPr>
        <a:xfrm>
          <a:off x="0" y="4695825"/>
          <a:ext cx="8424936" cy="1554876"/>
          <a:chOff x="323528" y="3280646"/>
          <a:chExt cx="8424936" cy="155487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E8891E48-B58E-43CF-A037-D91C2B856D33}"/>
              </a:ext>
            </a:extLst>
          </xdr:cNvPr>
          <xdr:cNvGrpSpPr/>
        </xdr:nvGrpSpPr>
        <xdr:grpSpPr>
          <a:xfrm>
            <a:off x="2699792" y="3280646"/>
            <a:ext cx="4221312" cy="1554876"/>
            <a:chOff x="0" y="42604"/>
            <a:chExt cx="2394226" cy="565588"/>
          </a:xfrm>
        </xdr:grpSpPr>
        <xdr:sp macro="" textlink="">
          <xdr:nvSpPr>
            <xdr:cNvPr id="6" name="กล่องข้อความ 2">
              <a:extLst>
                <a:ext uri="{FF2B5EF4-FFF2-40B4-BE49-F238E27FC236}">
                  <a16:creationId xmlns:a16="http://schemas.microsoft.com/office/drawing/2014/main" id="{20568866-0F1C-4BD0-BAF7-2F112EEA131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0" y="286247"/>
              <a:ext cx="2394226" cy="321945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th-TH">
                  <a:effectLst/>
                  <a:latin typeface="Calibri"/>
                  <a:ea typeface="Calibri"/>
                  <a:cs typeface="TH Sarabun New"/>
                </a:rPr>
                <a:t>จำนวนหญิงวัยเจริญพันธุ์อายุ ๑๕-๔๙ ปี</a:t>
              </a:r>
              <a:endParaRPr lang="en-US" sz="1800">
                <a:effectLst/>
                <a:latin typeface="Calibri"/>
                <a:ea typeface="Calibri"/>
                <a:cs typeface="Cordia New"/>
              </a:endParaRPr>
            </a:p>
          </xdr:txBody>
        </xdr:sp>
        <xdr:cxnSp macro="">
          <xdr:nvCxnSpPr>
            <xdr:cNvPr id="7" name="ตัวเชื่อมต่อตรง 268">
              <a:extLst>
                <a:ext uri="{FF2B5EF4-FFF2-40B4-BE49-F238E27FC236}">
                  <a16:creationId xmlns:a16="http://schemas.microsoft.com/office/drawing/2014/main" id="{28900D40-3E54-4A88-BBC8-5DFAEC722915}"/>
                </a:ext>
              </a:extLst>
            </xdr:cNvPr>
            <xdr:cNvCxnSpPr/>
          </xdr:nvCxnSpPr>
          <xdr:spPr>
            <a:xfrm>
              <a:off x="0" y="318053"/>
              <a:ext cx="2126973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8" name="กล่องข้อความ 2">
              <a:extLst>
                <a:ext uri="{FF2B5EF4-FFF2-40B4-BE49-F238E27FC236}">
                  <a16:creationId xmlns:a16="http://schemas.microsoft.com/office/drawing/2014/main" id="{4F22C712-12F0-4D51-A58D-526DA033AFD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711" y="42604"/>
              <a:ext cx="1881949" cy="234871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th-TH">
                  <a:effectLst/>
                  <a:latin typeface="Calibri"/>
                  <a:ea typeface="Calibri"/>
                  <a:cs typeface="TH Sarabun New"/>
                </a:rPr>
                <a:t>จำนวนเด็กเกิดมีชีพในระหว่างปี</a:t>
              </a:r>
              <a:endParaRPr lang="en-US" sz="1800">
                <a:effectLst/>
                <a:latin typeface="Calibri"/>
                <a:ea typeface="Calibri"/>
                <a:cs typeface="Cordia New"/>
              </a:endParaRPr>
            </a:p>
          </xdr:txBody>
        </xdr:sp>
      </xdr:grp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3D0B8BAD-413A-4FB6-9F41-188E1305D6C3}"/>
              </a:ext>
            </a:extLst>
          </xdr:cNvPr>
          <xdr:cNvSpPr txBox="1"/>
        </xdr:nvSpPr>
        <xdr:spPr>
          <a:xfrm>
            <a:off x="323528" y="3809213"/>
            <a:ext cx="2808312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/>
              <a:t>อัตราเจริญพันธุ์ทั่วไป</a:t>
            </a:r>
            <a:r>
              <a:rPr lang="en-US"/>
              <a:t> = </a:t>
            </a:r>
            <a:endParaRPr lang="th-TH"/>
          </a:p>
        </xdr:txBody>
      </xdr:sp>
      <xdr:sp macro="" textlink="">
        <xdr:nvSpPr>
          <xdr:cNvPr id="5" name="TextBox 9">
            <a:extLst>
              <a:ext uri="{FF2B5EF4-FFF2-40B4-BE49-F238E27FC236}">
                <a16:creationId xmlns:a16="http://schemas.microsoft.com/office/drawing/2014/main" id="{7E05AD7D-DA85-4B01-90E7-56FC845D772A}"/>
              </a:ext>
            </a:extLst>
          </xdr:cNvPr>
          <xdr:cNvSpPr txBox="1"/>
        </xdr:nvSpPr>
        <xdr:spPr>
          <a:xfrm>
            <a:off x="6732240" y="3776282"/>
            <a:ext cx="2016224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×  </a:t>
            </a:r>
            <a:r>
              <a:rPr lang="th-TH"/>
              <a:t>๑๐๐๐</a:t>
            </a:r>
            <a:endParaRPr lang="en-US"/>
          </a:p>
        </xdr:txBody>
      </xdr:sp>
    </xdr:grpSp>
    <xdr:clientData/>
  </xdr:twoCellAnchor>
  <xdr:twoCellAnchor>
    <xdr:from>
      <xdr:col>2</xdr:col>
      <xdr:colOff>0</xdr:colOff>
      <xdr:row>24</xdr:row>
      <xdr:rowOff>0</xdr:rowOff>
    </xdr:from>
    <xdr:to>
      <xdr:col>14</xdr:col>
      <xdr:colOff>245640</xdr:colOff>
      <xdr:row>25</xdr:row>
      <xdr:rowOff>246995</xdr:rowOff>
    </xdr:to>
    <xdr:sp macro="" textlink="">
      <xdr:nvSpPr>
        <xdr:cNvPr id="9" name="TextBox 11">
          <a:extLst>
            <a:ext uri="{FF2B5EF4-FFF2-40B4-BE49-F238E27FC236}">
              <a16:creationId xmlns:a16="http://schemas.microsoft.com/office/drawing/2014/main" id="{EA7C58DA-CF97-4E29-B4EF-CE836B8715A3}"/>
            </a:ext>
          </a:extLst>
        </xdr:cNvPr>
        <xdr:cNvSpPr txBox="1"/>
      </xdr:nvSpPr>
      <xdr:spPr>
        <a:xfrm>
          <a:off x="1219200" y="6629400"/>
          <a:ext cx="7560840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/>
            <a:t>หน่วย  </a:t>
          </a:r>
          <a:r>
            <a:rPr lang="en-US"/>
            <a:t>=  </a:t>
          </a:r>
          <a:r>
            <a:rPr lang="th-TH"/>
            <a:t>จำนวนต่อ ๑๐๐๐ หญิงวัยเจริญพันธุ์ต่อปี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A41" zoomScale="99" zoomScaleNormal="99" workbookViewId="0">
      <selection activeCell="J55" sqref="J55"/>
    </sheetView>
  </sheetViews>
  <sheetFormatPr defaultRowHeight="18.75" x14ac:dyDescent="0.3"/>
  <cols>
    <col min="1" max="1" width="47.28515625" style="1" customWidth="1"/>
    <col min="2" max="2" width="10.5703125" style="1" customWidth="1"/>
    <col min="3" max="4" width="9" style="1" customWidth="1"/>
    <col min="5" max="5" width="10.42578125" style="1" customWidth="1"/>
    <col min="6" max="6" width="9" style="1" customWidth="1"/>
    <col min="7" max="7" width="47.140625" style="1" customWidth="1"/>
    <col min="8" max="8" width="8" style="1" customWidth="1"/>
    <col min="9" max="10" width="9.28515625" style="1" customWidth="1"/>
    <col min="11" max="16384" width="9.140625" style="1"/>
  </cols>
  <sheetData>
    <row r="1" spans="1:10" ht="24" customHeight="1" x14ac:dyDescent="0.35">
      <c r="A1" s="76" t="s">
        <v>0</v>
      </c>
      <c r="B1" s="76"/>
      <c r="C1" s="76"/>
      <c r="D1" s="76"/>
      <c r="E1" s="76"/>
      <c r="F1" s="76"/>
      <c r="G1" s="76"/>
      <c r="J1" s="21"/>
    </row>
    <row r="2" spans="1:10" ht="24" customHeight="1" x14ac:dyDescent="0.35">
      <c r="A2" s="76" t="s">
        <v>10</v>
      </c>
      <c r="B2" s="76"/>
      <c r="C2" s="76"/>
      <c r="D2" s="76"/>
      <c r="E2" s="76"/>
      <c r="F2" s="76"/>
      <c r="G2" s="76"/>
    </row>
    <row r="3" spans="1:10" ht="4.5" customHeight="1" x14ac:dyDescent="0.3"/>
    <row r="4" spans="1:10" ht="21" customHeight="1" x14ac:dyDescent="0.3">
      <c r="A4" s="77" t="s">
        <v>1</v>
      </c>
      <c r="B4" s="52">
        <v>2556</v>
      </c>
      <c r="C4" s="2">
        <v>2557</v>
      </c>
      <c r="D4" s="2">
        <v>2558</v>
      </c>
      <c r="E4" s="2">
        <v>2559</v>
      </c>
      <c r="F4" s="2">
        <v>2560</v>
      </c>
      <c r="G4" s="77" t="s">
        <v>87</v>
      </c>
    </row>
    <row r="5" spans="1:10" ht="21" customHeight="1" x14ac:dyDescent="0.3">
      <c r="A5" s="77"/>
      <c r="B5" s="53" t="s">
        <v>120</v>
      </c>
      <c r="C5" s="3" t="s">
        <v>2</v>
      </c>
      <c r="D5" s="3" t="s">
        <v>9</v>
      </c>
      <c r="E5" s="3" t="s">
        <v>12</v>
      </c>
      <c r="F5" s="3" t="s">
        <v>99</v>
      </c>
      <c r="G5" s="77"/>
    </row>
    <row r="6" spans="1:10" ht="21" customHeight="1" x14ac:dyDescent="0.3">
      <c r="A6" s="4" t="s">
        <v>4</v>
      </c>
      <c r="B6" s="54">
        <v>0.32</v>
      </c>
      <c r="C6" s="31">
        <v>0.18201324800239127</v>
      </c>
      <c r="D6" s="31">
        <v>0.2669295114284192</v>
      </c>
      <c r="E6" s="31">
        <v>0.19607738946070746</v>
      </c>
      <c r="F6" s="31">
        <v>0.26172040729741197</v>
      </c>
      <c r="G6" s="4" t="s">
        <v>5</v>
      </c>
    </row>
    <row r="7" spans="1:10" ht="21" customHeight="1" x14ac:dyDescent="0.3">
      <c r="A7" s="5" t="s">
        <v>13</v>
      </c>
      <c r="B7" s="79">
        <v>118.5</v>
      </c>
      <c r="C7" s="30">
        <v>118.7</v>
      </c>
      <c r="D7" s="30">
        <v>119</v>
      </c>
      <c r="E7" s="30">
        <v>119.26334517997343</v>
      </c>
      <c r="F7" s="30">
        <v>119.58</v>
      </c>
      <c r="G7" s="5" t="s">
        <v>38</v>
      </c>
    </row>
    <row r="8" spans="1:10" ht="21" customHeight="1" x14ac:dyDescent="0.3">
      <c r="A8" s="5" t="s">
        <v>14</v>
      </c>
      <c r="B8" s="79">
        <v>100.18</v>
      </c>
      <c r="C8" s="30">
        <v>100.05542587322397</v>
      </c>
      <c r="D8" s="30">
        <v>99.907583467000919</v>
      </c>
      <c r="E8" s="30">
        <v>99.801851155250148</v>
      </c>
      <c r="F8" s="30">
        <v>99.665733748745851</v>
      </c>
      <c r="G8" s="5" t="s">
        <v>39</v>
      </c>
    </row>
    <row r="9" spans="1:10" ht="21" customHeight="1" x14ac:dyDescent="0.3">
      <c r="A9" s="5" t="s">
        <v>102</v>
      </c>
      <c r="B9" s="79">
        <v>0.74</v>
      </c>
      <c r="C9" s="38">
        <v>0.74276491804054956</v>
      </c>
      <c r="D9" s="38">
        <v>0.45614055659787367</v>
      </c>
      <c r="E9" s="38">
        <v>0.46253349421000672</v>
      </c>
      <c r="F9" s="38">
        <v>0.46849490246227349</v>
      </c>
      <c r="G9" s="5" t="s">
        <v>40</v>
      </c>
    </row>
    <row r="10" spans="1:10" ht="21" customHeight="1" x14ac:dyDescent="0.3">
      <c r="A10" s="5" t="s">
        <v>17</v>
      </c>
      <c r="B10" s="80" t="s">
        <v>103</v>
      </c>
      <c r="C10" s="80" t="s">
        <v>103</v>
      </c>
      <c r="D10" s="80" t="s">
        <v>103</v>
      </c>
      <c r="E10" s="80" t="s">
        <v>103</v>
      </c>
      <c r="F10" s="80" t="s">
        <v>103</v>
      </c>
      <c r="G10" s="5" t="s">
        <v>41</v>
      </c>
    </row>
    <row r="11" spans="1:10" ht="21" customHeight="1" x14ac:dyDescent="0.3">
      <c r="A11" s="5" t="s">
        <v>18</v>
      </c>
      <c r="B11" s="79">
        <v>9.33</v>
      </c>
      <c r="C11" s="25">
        <v>8.42</v>
      </c>
      <c r="D11" s="25">
        <v>8.07</v>
      </c>
      <c r="E11" s="25">
        <v>7.88</v>
      </c>
      <c r="F11" s="30">
        <v>7.97</v>
      </c>
      <c r="G11" s="5" t="s">
        <v>42</v>
      </c>
    </row>
    <row r="12" spans="1:10" ht="21" customHeight="1" x14ac:dyDescent="0.3">
      <c r="A12" s="5" t="s">
        <v>19</v>
      </c>
      <c r="B12" s="79">
        <v>6.37</v>
      </c>
      <c r="C12" s="30">
        <v>6.8</v>
      </c>
      <c r="D12" s="25">
        <v>5.73</v>
      </c>
      <c r="E12" s="25">
        <v>6.94</v>
      </c>
      <c r="F12" s="30">
        <v>5.65</v>
      </c>
      <c r="G12" s="5" t="s">
        <v>43</v>
      </c>
    </row>
    <row r="13" spans="1:10" ht="21" customHeight="1" x14ac:dyDescent="0.3">
      <c r="A13" s="5" t="s">
        <v>20</v>
      </c>
      <c r="B13" s="79">
        <v>4.29</v>
      </c>
      <c r="C13" s="30">
        <v>6</v>
      </c>
      <c r="D13" s="25">
        <v>6.37</v>
      </c>
      <c r="E13" s="25">
        <v>4.4800000000000004</v>
      </c>
      <c r="F13" s="25">
        <v>2.99</v>
      </c>
      <c r="G13" s="5" t="s">
        <v>44</v>
      </c>
    </row>
    <row r="14" spans="1:10" ht="21" customHeight="1" x14ac:dyDescent="0.3">
      <c r="A14" s="5" t="s">
        <v>21</v>
      </c>
      <c r="B14" s="80" t="s">
        <v>103</v>
      </c>
      <c r="C14" s="25">
        <v>63.21</v>
      </c>
      <c r="D14" s="25">
        <v>98.81</v>
      </c>
      <c r="E14" s="25" t="s">
        <v>103</v>
      </c>
      <c r="F14" s="25" t="s">
        <v>103</v>
      </c>
      <c r="G14" s="5" t="s">
        <v>45</v>
      </c>
    </row>
    <row r="15" spans="1:10" ht="21" customHeight="1" x14ac:dyDescent="0.3">
      <c r="A15" s="5" t="s">
        <v>31</v>
      </c>
      <c r="B15" s="81">
        <v>6691</v>
      </c>
      <c r="C15" s="27">
        <v>6691</v>
      </c>
      <c r="D15" s="27">
        <v>8008</v>
      </c>
      <c r="E15" s="27">
        <v>5387.4285714285697</v>
      </c>
      <c r="F15" s="27">
        <v>4448</v>
      </c>
      <c r="G15" s="5" t="s">
        <v>46</v>
      </c>
    </row>
    <row r="16" spans="1:10" ht="21" customHeight="1" x14ac:dyDescent="0.3">
      <c r="A16" s="5" t="s">
        <v>22</v>
      </c>
      <c r="B16" s="79">
        <v>0.77</v>
      </c>
      <c r="C16" s="30">
        <v>0.26757232562814737</v>
      </c>
      <c r="D16" s="30">
        <v>0.3146696850537325</v>
      </c>
      <c r="E16" s="30">
        <v>0.44</v>
      </c>
      <c r="F16" s="30">
        <v>0.81323282503402861</v>
      </c>
      <c r="G16" s="5" t="s">
        <v>47</v>
      </c>
    </row>
    <row r="17" spans="1:7" ht="21" customHeight="1" x14ac:dyDescent="0.3">
      <c r="A17" s="5" t="s">
        <v>23</v>
      </c>
      <c r="B17" s="79">
        <v>97.51</v>
      </c>
      <c r="C17" s="30">
        <v>98.795969354694606</v>
      </c>
      <c r="D17" s="30">
        <v>98.214682844453719</v>
      </c>
      <c r="E17" s="30">
        <v>97.26</v>
      </c>
      <c r="F17" s="30">
        <v>97.08</v>
      </c>
      <c r="G17" s="5" t="s">
        <v>48</v>
      </c>
    </row>
    <row r="18" spans="1:7" ht="21" customHeight="1" x14ac:dyDescent="0.3">
      <c r="A18" s="5" t="s">
        <v>24</v>
      </c>
      <c r="B18" s="79">
        <v>-0.32</v>
      </c>
      <c r="C18" s="30">
        <v>-31.491307823216069</v>
      </c>
      <c r="D18" s="30">
        <v>-1.1561247233428811</v>
      </c>
      <c r="E18" s="35">
        <v>-5.0503325564249755</v>
      </c>
      <c r="F18" s="35">
        <v>-2.9707277661535914</v>
      </c>
      <c r="G18" s="5" t="s">
        <v>49</v>
      </c>
    </row>
    <row r="19" spans="1:7" ht="21" customHeight="1" x14ac:dyDescent="0.3">
      <c r="A19" s="5" t="s">
        <v>25</v>
      </c>
      <c r="B19" s="79">
        <v>71.400000000000006</v>
      </c>
      <c r="C19" s="30">
        <v>71.515747936850289</v>
      </c>
      <c r="D19" s="30">
        <v>70.935563884530268</v>
      </c>
      <c r="E19" s="30">
        <v>67.890651059449311</v>
      </c>
      <c r="F19" s="30">
        <v>65.921057426031197</v>
      </c>
      <c r="G19" s="5" t="s">
        <v>50</v>
      </c>
    </row>
    <row r="20" spans="1:7" ht="21" customHeight="1" x14ac:dyDescent="0.3">
      <c r="A20" s="5" t="s">
        <v>26</v>
      </c>
      <c r="B20" s="79">
        <v>300</v>
      </c>
      <c r="C20" s="32">
        <v>300</v>
      </c>
      <c r="D20" s="32">
        <v>300</v>
      </c>
      <c r="E20" s="32">
        <v>305</v>
      </c>
      <c r="F20" s="32">
        <v>305</v>
      </c>
      <c r="G20" s="5" t="s">
        <v>51</v>
      </c>
    </row>
    <row r="21" spans="1:7" ht="21" customHeight="1" x14ac:dyDescent="0.3">
      <c r="A21" s="5" t="s">
        <v>27</v>
      </c>
      <c r="B21" s="38" t="s">
        <v>103</v>
      </c>
      <c r="C21" s="38">
        <v>1</v>
      </c>
      <c r="D21" s="38" t="s">
        <v>103</v>
      </c>
      <c r="E21" s="38">
        <v>1</v>
      </c>
      <c r="F21" s="38" t="s">
        <v>103</v>
      </c>
      <c r="G21" s="5" t="s">
        <v>52</v>
      </c>
    </row>
    <row r="22" spans="1:7" ht="21" customHeight="1" x14ac:dyDescent="0.3">
      <c r="A22" s="5" t="s">
        <v>3</v>
      </c>
      <c r="B22" s="79"/>
      <c r="C22" s="25"/>
      <c r="D22" s="25"/>
      <c r="E22" s="25"/>
      <c r="F22" s="25"/>
      <c r="G22" s="5" t="s">
        <v>7</v>
      </c>
    </row>
    <row r="23" spans="1:7" ht="21" customHeight="1" x14ac:dyDescent="0.3">
      <c r="A23" s="5" t="s">
        <v>28</v>
      </c>
      <c r="B23" s="80" t="s">
        <v>103</v>
      </c>
      <c r="C23" s="41" t="s">
        <v>103</v>
      </c>
      <c r="D23" s="41" t="s">
        <v>103</v>
      </c>
      <c r="E23" s="41" t="s">
        <v>121</v>
      </c>
      <c r="F23" s="41" t="s">
        <v>122</v>
      </c>
      <c r="G23" s="5" t="s">
        <v>53</v>
      </c>
    </row>
    <row r="24" spans="1:7" ht="21" customHeight="1" x14ac:dyDescent="0.3">
      <c r="A24" s="5" t="s">
        <v>29</v>
      </c>
      <c r="B24" s="80" t="s">
        <v>103</v>
      </c>
      <c r="C24" s="41" t="s">
        <v>103</v>
      </c>
      <c r="D24" s="41" t="s">
        <v>103</v>
      </c>
      <c r="E24" s="41" t="s">
        <v>123</v>
      </c>
      <c r="F24" s="41" t="s">
        <v>124</v>
      </c>
      <c r="G24" s="5" t="s">
        <v>54</v>
      </c>
    </row>
    <row r="25" spans="1:7" ht="21" customHeight="1" x14ac:dyDescent="0.3">
      <c r="A25" s="5" t="s">
        <v>30</v>
      </c>
      <c r="B25" s="79">
        <v>0.51</v>
      </c>
      <c r="C25" s="30">
        <v>0.51501573585106952</v>
      </c>
      <c r="D25" s="30">
        <v>0.5230888700269084</v>
      </c>
      <c r="E25" s="30">
        <v>0.53938318375754013</v>
      </c>
      <c r="F25" s="30">
        <v>0.48289708227788725</v>
      </c>
      <c r="G25" s="5" t="s">
        <v>55</v>
      </c>
    </row>
    <row r="26" spans="1:7" ht="21" customHeight="1" x14ac:dyDescent="0.3">
      <c r="A26" s="6" t="s">
        <v>37</v>
      </c>
      <c r="B26" s="82">
        <v>17273</v>
      </c>
      <c r="C26" s="25" t="s">
        <v>103</v>
      </c>
      <c r="D26" s="27">
        <v>21173</v>
      </c>
      <c r="E26" s="26" t="s">
        <v>103</v>
      </c>
      <c r="F26" s="27">
        <v>18230.689999999999</v>
      </c>
      <c r="G26" s="6" t="s">
        <v>56</v>
      </c>
    </row>
    <row r="27" spans="1:7" ht="21" customHeight="1" x14ac:dyDescent="0.3">
      <c r="A27" s="19" t="s">
        <v>36</v>
      </c>
      <c r="B27" s="83">
        <v>14162</v>
      </c>
      <c r="C27" s="34">
        <v>17528.52</v>
      </c>
      <c r="D27" s="28">
        <v>17029.2</v>
      </c>
      <c r="E27" s="28">
        <v>15550</v>
      </c>
      <c r="F27" s="28">
        <v>16575.21</v>
      </c>
      <c r="G27" s="19" t="s">
        <v>57</v>
      </c>
    </row>
    <row r="28" spans="1:7" ht="24" customHeight="1" x14ac:dyDescent="0.35">
      <c r="A28" s="78" t="s">
        <v>8</v>
      </c>
      <c r="B28" s="78"/>
      <c r="C28" s="78"/>
      <c r="D28" s="78"/>
      <c r="E28" s="78"/>
      <c r="F28" s="78"/>
      <c r="G28" s="78"/>
    </row>
    <row r="29" spans="1:7" ht="24" customHeight="1" x14ac:dyDescent="0.35">
      <c r="A29" s="76" t="s">
        <v>11</v>
      </c>
      <c r="B29" s="76"/>
      <c r="C29" s="76"/>
      <c r="D29" s="76"/>
      <c r="E29" s="76"/>
      <c r="F29" s="76"/>
      <c r="G29" s="76"/>
    </row>
    <row r="30" spans="1:7" ht="4.5" customHeight="1" x14ac:dyDescent="0.3"/>
    <row r="31" spans="1:7" ht="21" customHeight="1" x14ac:dyDescent="0.3">
      <c r="A31" s="77" t="s">
        <v>1</v>
      </c>
      <c r="B31" s="52">
        <v>2556</v>
      </c>
      <c r="C31" s="2">
        <v>2557</v>
      </c>
      <c r="D31" s="2">
        <v>2558</v>
      </c>
      <c r="E31" s="2">
        <v>2559</v>
      </c>
      <c r="F31" s="2">
        <v>2560</v>
      </c>
      <c r="G31" s="77" t="s">
        <v>6</v>
      </c>
    </row>
    <row r="32" spans="1:7" ht="21" customHeight="1" x14ac:dyDescent="0.3">
      <c r="A32" s="77"/>
      <c r="B32" s="53" t="s">
        <v>120</v>
      </c>
      <c r="C32" s="3" t="s">
        <v>2</v>
      </c>
      <c r="D32" s="3" t="s">
        <v>9</v>
      </c>
      <c r="E32" s="3" t="s">
        <v>12</v>
      </c>
      <c r="F32" s="3" t="s">
        <v>99</v>
      </c>
      <c r="G32" s="77"/>
    </row>
    <row r="33" spans="1:7" ht="21" customHeight="1" x14ac:dyDescent="0.3">
      <c r="A33" s="7" t="s">
        <v>85</v>
      </c>
      <c r="B33" s="54">
        <v>21.14</v>
      </c>
      <c r="C33" s="33">
        <v>-9.9371321393156791</v>
      </c>
      <c r="D33" s="30">
        <v>5.4367197493874722</v>
      </c>
      <c r="E33" s="30">
        <v>3.729762978443163</v>
      </c>
      <c r="F33" s="38">
        <f>((17655-16471)/16471)*100</f>
        <v>7.1883917187784583</v>
      </c>
      <c r="G33" s="7" t="s">
        <v>86</v>
      </c>
    </row>
    <row r="34" spans="1:7" ht="21" customHeight="1" x14ac:dyDescent="0.3">
      <c r="A34" s="7" t="s">
        <v>88</v>
      </c>
      <c r="B34" s="81">
        <v>58154</v>
      </c>
      <c r="C34" s="29">
        <v>51847.619792079997</v>
      </c>
      <c r="D34" s="29">
        <v>51221.306421959998</v>
      </c>
      <c r="E34" s="29">
        <v>59319</v>
      </c>
      <c r="F34" s="29">
        <v>63860</v>
      </c>
      <c r="G34" s="7" t="s">
        <v>89</v>
      </c>
    </row>
    <row r="35" spans="1:7" ht="21" customHeight="1" x14ac:dyDescent="0.3">
      <c r="A35" s="5" t="s">
        <v>35</v>
      </c>
      <c r="B35" s="6">
        <v>0.74</v>
      </c>
      <c r="C35" s="30">
        <f>1453036/1975785</f>
        <v>0.73542212335856383</v>
      </c>
      <c r="D35" s="30">
        <f>1452870/1975785</f>
        <v>0.73533810611984607</v>
      </c>
      <c r="E35" s="30">
        <f>1453055/1975785</f>
        <v>0.73543173978950138</v>
      </c>
      <c r="F35" s="30">
        <f>1453041/1975785</f>
        <v>0.73542465399828427</v>
      </c>
      <c r="G35" s="7" t="s">
        <v>58</v>
      </c>
    </row>
    <row r="36" spans="1:7" ht="21" customHeight="1" x14ac:dyDescent="0.3">
      <c r="A36" s="5" t="s">
        <v>125</v>
      </c>
      <c r="B36" s="79">
        <v>0.7</v>
      </c>
      <c r="C36" s="84">
        <v>0.75</v>
      </c>
      <c r="D36" s="84">
        <v>0.65</v>
      </c>
      <c r="E36" s="84" t="s">
        <v>103</v>
      </c>
      <c r="F36" s="84">
        <v>0.59</v>
      </c>
      <c r="G36" s="7" t="s">
        <v>127</v>
      </c>
    </row>
    <row r="37" spans="1:7" ht="21" customHeight="1" x14ac:dyDescent="0.3">
      <c r="A37" s="5" t="s">
        <v>126</v>
      </c>
      <c r="B37" s="79">
        <v>-5.92</v>
      </c>
      <c r="C37" s="39">
        <v>-14.41</v>
      </c>
      <c r="D37" s="38">
        <v>-7.44</v>
      </c>
      <c r="E37" s="38">
        <v>0.71141328425859662</v>
      </c>
      <c r="F37" s="38">
        <v>11.37</v>
      </c>
      <c r="G37" s="5" t="s">
        <v>128</v>
      </c>
    </row>
    <row r="38" spans="1:7" ht="21" customHeight="1" x14ac:dyDescent="0.3">
      <c r="A38" s="5" t="s">
        <v>34</v>
      </c>
      <c r="B38" s="79">
        <v>0.18</v>
      </c>
      <c r="C38" s="30">
        <v>14.012244897959183</v>
      </c>
      <c r="D38" s="30">
        <v>0.18644194383588927</v>
      </c>
      <c r="E38" s="30">
        <v>0.23528735143764051</v>
      </c>
      <c r="F38" s="30">
        <v>0.19297061446857749</v>
      </c>
      <c r="G38" s="5" t="s">
        <v>59</v>
      </c>
    </row>
    <row r="39" spans="1:7" ht="21" customHeight="1" x14ac:dyDescent="0.3">
      <c r="A39" s="5" t="s">
        <v>90</v>
      </c>
      <c r="B39" s="79">
        <v>0.09</v>
      </c>
      <c r="C39" s="30">
        <v>0.22177278855913587</v>
      </c>
      <c r="D39" s="30">
        <v>0.51594520134354838</v>
      </c>
      <c r="E39" s="30">
        <v>0.92039796420345088</v>
      </c>
      <c r="F39" s="30">
        <v>0.58283613571988191</v>
      </c>
      <c r="G39" s="5" t="s">
        <v>60</v>
      </c>
    </row>
    <row r="40" spans="1:7" ht="21" customHeight="1" x14ac:dyDescent="0.3">
      <c r="A40" s="5" t="s">
        <v>33</v>
      </c>
      <c r="B40" s="79">
        <v>0.04</v>
      </c>
      <c r="C40" s="30">
        <v>2.8357801805376451E-2</v>
      </c>
      <c r="D40" s="30">
        <v>2.112378012348138E-2</v>
      </c>
      <c r="E40" s="30">
        <v>1.3896603830278896E-2</v>
      </c>
      <c r="F40" s="30">
        <v>1.4295184716446694E-2</v>
      </c>
      <c r="G40" s="5" t="s">
        <v>61</v>
      </c>
    </row>
    <row r="41" spans="1:7" ht="21" customHeight="1" x14ac:dyDescent="0.3">
      <c r="A41" s="5" t="s">
        <v>93</v>
      </c>
      <c r="B41" s="79"/>
      <c r="C41" s="25"/>
      <c r="D41" s="25"/>
      <c r="E41" s="25"/>
      <c r="F41" s="25"/>
      <c r="G41" s="5" t="s">
        <v>96</v>
      </c>
    </row>
    <row r="42" spans="1:7" ht="21" customHeight="1" x14ac:dyDescent="0.3">
      <c r="A42" s="5" t="s">
        <v>92</v>
      </c>
      <c r="B42" s="79">
        <v>26.89</v>
      </c>
      <c r="C42" s="30">
        <v>27.854870737020686</v>
      </c>
      <c r="D42" s="30">
        <v>25.205325144759531</v>
      </c>
      <c r="E42" s="30">
        <v>25.449830402277289</v>
      </c>
      <c r="F42" s="30">
        <v>25.143465059754462</v>
      </c>
      <c r="G42" s="5" t="s">
        <v>95</v>
      </c>
    </row>
    <row r="43" spans="1:7" ht="21" customHeight="1" x14ac:dyDescent="0.3">
      <c r="A43" s="5" t="s">
        <v>91</v>
      </c>
      <c r="B43" s="79"/>
      <c r="C43" s="25"/>
      <c r="D43" s="25"/>
      <c r="E43" s="25"/>
      <c r="F43" s="25"/>
      <c r="G43" s="5" t="s">
        <v>97</v>
      </c>
    </row>
    <row r="44" spans="1:7" ht="21.75" x14ac:dyDescent="0.3">
      <c r="A44" s="6" t="s">
        <v>92</v>
      </c>
      <c r="B44" s="79">
        <v>16.5</v>
      </c>
      <c r="C44" s="30">
        <v>20.121069576449269</v>
      </c>
      <c r="D44" s="30">
        <v>22.77845715850831</v>
      </c>
      <c r="E44" s="30">
        <v>33.239552432189917</v>
      </c>
      <c r="F44" s="30">
        <v>42.349565528005776</v>
      </c>
      <c r="G44" s="5" t="s">
        <v>95</v>
      </c>
    </row>
    <row r="45" spans="1:7" x14ac:dyDescent="0.3">
      <c r="A45" s="5" t="s">
        <v>98</v>
      </c>
      <c r="B45" s="79"/>
      <c r="C45" s="25"/>
      <c r="D45" s="25"/>
      <c r="E45" s="25"/>
      <c r="F45" s="25"/>
      <c r="G45" s="5" t="s">
        <v>94</v>
      </c>
    </row>
    <row r="46" spans="1:7" ht="21.75" x14ac:dyDescent="0.3">
      <c r="A46" s="5" t="s">
        <v>92</v>
      </c>
      <c r="B46" s="79">
        <v>56.86</v>
      </c>
      <c r="C46" s="30">
        <v>66.983863816005083</v>
      </c>
      <c r="D46" s="30">
        <v>71.583154272576124</v>
      </c>
      <c r="E46" s="30">
        <v>74.069146364575161</v>
      </c>
      <c r="F46" s="30">
        <v>89.470945898724153</v>
      </c>
      <c r="G46" s="5" t="s">
        <v>70</v>
      </c>
    </row>
    <row r="47" spans="1:7" ht="21.75" x14ac:dyDescent="0.3">
      <c r="A47" s="5" t="s">
        <v>129</v>
      </c>
      <c r="B47" s="82">
        <v>52</v>
      </c>
      <c r="C47" s="85">
        <v>60</v>
      </c>
      <c r="D47" s="85">
        <v>65</v>
      </c>
      <c r="E47" s="85">
        <v>68</v>
      </c>
      <c r="F47" s="85">
        <v>62</v>
      </c>
      <c r="G47" s="5" t="s">
        <v>130</v>
      </c>
    </row>
    <row r="48" spans="1:7" ht="21.75" x14ac:dyDescent="0.3">
      <c r="A48" s="5" t="s">
        <v>132</v>
      </c>
      <c r="B48" s="79">
        <v>6.56</v>
      </c>
      <c r="C48" s="30">
        <v>2.9414983679802225</v>
      </c>
      <c r="D48" s="30">
        <v>3.3546385820960865</v>
      </c>
      <c r="E48" s="30">
        <v>1.3826529994796142</v>
      </c>
      <c r="F48" s="30">
        <v>7.0690612186431272</v>
      </c>
      <c r="G48" s="5" t="s">
        <v>71</v>
      </c>
    </row>
    <row r="49" spans="1:7" x14ac:dyDescent="0.3">
      <c r="A49" s="5" t="s">
        <v>133</v>
      </c>
      <c r="B49" s="79"/>
      <c r="C49" s="25"/>
      <c r="D49" s="25"/>
      <c r="E49" s="25"/>
      <c r="F49" s="25"/>
      <c r="G49" s="5" t="s">
        <v>63</v>
      </c>
    </row>
    <row r="50" spans="1:7" ht="21.75" x14ac:dyDescent="0.3">
      <c r="A50" s="5" t="s">
        <v>69</v>
      </c>
      <c r="B50" s="79">
        <v>3.22</v>
      </c>
      <c r="C50" s="30">
        <v>-0.56746532156368223</v>
      </c>
      <c r="D50" s="30">
        <v>3.0596068484464172</v>
      </c>
      <c r="E50" s="30">
        <v>2.5380710659898478</v>
      </c>
      <c r="F50" s="30">
        <v>9.0159015901590163</v>
      </c>
      <c r="G50" s="5" t="s">
        <v>72</v>
      </c>
    </row>
    <row r="51" spans="1:7" ht="21.75" x14ac:dyDescent="0.3">
      <c r="A51" s="5" t="s">
        <v>101</v>
      </c>
      <c r="B51" s="79">
        <v>-1.78</v>
      </c>
      <c r="C51" s="30">
        <v>18.072289156626507</v>
      </c>
      <c r="D51" s="30">
        <v>14.795918367346939</v>
      </c>
      <c r="E51" s="30">
        <v>12.22</v>
      </c>
      <c r="F51" s="30">
        <v>43.564356435643568</v>
      </c>
      <c r="G51" s="7" t="s">
        <v>73</v>
      </c>
    </row>
    <row r="52" spans="1:7" ht="21.75" x14ac:dyDescent="0.3">
      <c r="A52" s="40" t="s">
        <v>32</v>
      </c>
      <c r="B52" s="86" t="s">
        <v>103</v>
      </c>
      <c r="C52" s="86" t="s">
        <v>103</v>
      </c>
      <c r="D52" s="86" t="s">
        <v>103</v>
      </c>
      <c r="E52" s="86" t="s">
        <v>103</v>
      </c>
      <c r="F52" s="86" t="s">
        <v>103</v>
      </c>
      <c r="G52" s="20" t="s">
        <v>74</v>
      </c>
    </row>
    <row r="53" spans="1:7" x14ac:dyDescent="0.3">
      <c r="A53" s="22"/>
      <c r="B53" s="23"/>
      <c r="C53" s="23"/>
      <c r="D53" s="23"/>
      <c r="E53" s="23"/>
      <c r="F53" s="23"/>
      <c r="G53" s="24"/>
    </row>
    <row r="54" spans="1:7" x14ac:dyDescent="0.3">
      <c r="A54" s="22"/>
      <c r="B54" s="23"/>
      <c r="C54" s="23"/>
      <c r="D54" s="23"/>
      <c r="E54" s="23"/>
      <c r="F54" s="23"/>
      <c r="G54" s="24"/>
    </row>
    <row r="55" spans="1:7" ht="24" customHeight="1" x14ac:dyDescent="0.35">
      <c r="A55" s="76" t="s">
        <v>8</v>
      </c>
      <c r="B55" s="76"/>
      <c r="C55" s="76"/>
      <c r="D55" s="76"/>
      <c r="E55" s="76"/>
      <c r="F55" s="76"/>
      <c r="G55" s="76"/>
    </row>
    <row r="56" spans="1:7" ht="24" customHeight="1" x14ac:dyDescent="0.35">
      <c r="A56" s="76" t="s">
        <v>11</v>
      </c>
      <c r="B56" s="76"/>
      <c r="C56" s="76"/>
      <c r="D56" s="76"/>
      <c r="E56" s="76"/>
      <c r="F56" s="76"/>
      <c r="G56" s="76"/>
    </row>
    <row r="57" spans="1:7" ht="4.5" customHeight="1" x14ac:dyDescent="0.3"/>
    <row r="58" spans="1:7" ht="21" customHeight="1" x14ac:dyDescent="0.3">
      <c r="A58" s="70" t="s">
        <v>1</v>
      </c>
      <c r="B58" s="71"/>
      <c r="C58" s="71"/>
      <c r="D58" s="8"/>
      <c r="E58" s="71" t="s">
        <v>87</v>
      </c>
      <c r="F58" s="71"/>
      <c r="G58" s="74"/>
    </row>
    <row r="59" spans="1:7" ht="21" customHeight="1" x14ac:dyDescent="0.3">
      <c r="A59" s="72"/>
      <c r="B59" s="73"/>
      <c r="C59" s="73"/>
      <c r="D59" s="9"/>
      <c r="E59" s="73"/>
      <c r="F59" s="73"/>
      <c r="G59" s="75"/>
    </row>
    <row r="60" spans="1:7" ht="21.75" customHeight="1" x14ac:dyDescent="0.3">
      <c r="A60" s="67" t="s">
        <v>131</v>
      </c>
      <c r="B60" s="68"/>
      <c r="C60" s="68"/>
      <c r="D60" s="18"/>
      <c r="E60" s="63" t="s">
        <v>100</v>
      </c>
      <c r="F60" s="63"/>
      <c r="G60" s="64"/>
    </row>
    <row r="61" spans="1:7" ht="21.75" customHeight="1" x14ac:dyDescent="0.3">
      <c r="A61" s="69" t="s">
        <v>15</v>
      </c>
      <c r="B61" s="65"/>
      <c r="C61" s="65"/>
      <c r="D61" s="10"/>
      <c r="E61" s="65" t="s">
        <v>16</v>
      </c>
      <c r="F61" s="65"/>
      <c r="G61" s="66"/>
    </row>
    <row r="62" spans="1:7" ht="21.75" customHeight="1" x14ac:dyDescent="0.3">
      <c r="A62" s="14" t="s">
        <v>104</v>
      </c>
      <c r="B62" s="12"/>
      <c r="C62" s="12"/>
      <c r="D62" s="10"/>
      <c r="E62" s="12" t="s">
        <v>108</v>
      </c>
      <c r="F62" s="12"/>
      <c r="G62" s="13"/>
    </row>
    <row r="63" spans="1:7" ht="21.75" customHeight="1" x14ac:dyDescent="0.3">
      <c r="A63" s="14" t="s">
        <v>62</v>
      </c>
      <c r="B63" s="12"/>
      <c r="C63" s="12"/>
      <c r="D63" s="10"/>
      <c r="E63" s="12" t="s">
        <v>82</v>
      </c>
      <c r="F63" s="12"/>
      <c r="G63" s="13"/>
    </row>
    <row r="64" spans="1:7" ht="21.75" customHeight="1" x14ac:dyDescent="0.3">
      <c r="A64" s="14" t="s">
        <v>105</v>
      </c>
      <c r="B64" s="12"/>
      <c r="C64" s="12"/>
      <c r="D64" s="10"/>
      <c r="E64" s="12" t="s">
        <v>109</v>
      </c>
      <c r="F64" s="12"/>
      <c r="G64" s="13"/>
    </row>
    <row r="65" spans="1:7" ht="21.75" customHeight="1" x14ac:dyDescent="0.3">
      <c r="A65" s="14" t="s">
        <v>64</v>
      </c>
      <c r="B65" s="12"/>
      <c r="C65" s="12"/>
      <c r="D65" s="10"/>
      <c r="E65" s="12" t="s">
        <v>84</v>
      </c>
      <c r="F65" s="12"/>
      <c r="G65" s="13"/>
    </row>
    <row r="66" spans="1:7" ht="21.75" customHeight="1" x14ac:dyDescent="0.3">
      <c r="A66" s="14"/>
      <c r="B66" s="12"/>
      <c r="C66" s="12"/>
      <c r="D66" s="10"/>
      <c r="E66" s="16" t="s">
        <v>110</v>
      </c>
      <c r="F66" s="16"/>
      <c r="G66" s="17"/>
    </row>
    <row r="67" spans="1:7" ht="21.75" customHeight="1" x14ac:dyDescent="0.3">
      <c r="A67" s="15" t="s">
        <v>106</v>
      </c>
      <c r="B67" s="16"/>
      <c r="C67" s="16"/>
      <c r="D67" s="10"/>
      <c r="E67" s="16" t="s">
        <v>83</v>
      </c>
      <c r="F67" s="16"/>
      <c r="G67" s="17"/>
    </row>
    <row r="68" spans="1:7" ht="21.75" customHeight="1" x14ac:dyDescent="0.3">
      <c r="A68" s="15" t="s">
        <v>65</v>
      </c>
      <c r="B68" s="16"/>
      <c r="C68" s="16"/>
      <c r="D68" s="10"/>
      <c r="E68" s="16" t="s">
        <v>66</v>
      </c>
      <c r="F68" s="16"/>
      <c r="G68" s="17"/>
    </row>
    <row r="69" spans="1:7" ht="21.75" customHeight="1" x14ac:dyDescent="0.3">
      <c r="A69" s="15" t="s">
        <v>67</v>
      </c>
      <c r="B69" s="16"/>
      <c r="C69" s="16"/>
      <c r="D69" s="10"/>
      <c r="E69" s="16" t="s">
        <v>68</v>
      </c>
      <c r="F69" s="16"/>
      <c r="G69" s="17"/>
    </row>
    <row r="70" spans="1:7" ht="21.75" customHeight="1" x14ac:dyDescent="0.3">
      <c r="A70" s="15" t="s">
        <v>107</v>
      </c>
      <c r="B70" s="16"/>
      <c r="C70" s="16"/>
      <c r="D70" s="10"/>
      <c r="E70" s="16" t="s">
        <v>111</v>
      </c>
      <c r="F70" s="16"/>
      <c r="G70" s="17"/>
    </row>
    <row r="71" spans="1:7" ht="21.75" customHeight="1" x14ac:dyDescent="0.3">
      <c r="A71" s="15"/>
      <c r="B71" s="16"/>
      <c r="C71" s="16"/>
      <c r="D71" s="10"/>
      <c r="E71" s="16" t="s">
        <v>76</v>
      </c>
      <c r="F71" s="16"/>
      <c r="G71" s="17"/>
    </row>
    <row r="72" spans="1:7" ht="21.75" customHeight="1" x14ac:dyDescent="0.3">
      <c r="A72" s="15" t="s">
        <v>75</v>
      </c>
      <c r="B72" s="16"/>
      <c r="C72" s="16"/>
      <c r="D72" s="10"/>
      <c r="E72" s="16" t="s">
        <v>77</v>
      </c>
      <c r="F72" s="16"/>
      <c r="G72" s="17"/>
    </row>
    <row r="73" spans="1:7" ht="21.75" customHeight="1" x14ac:dyDescent="0.3">
      <c r="A73" s="15" t="s">
        <v>78</v>
      </c>
      <c r="B73" s="16"/>
      <c r="C73" s="16"/>
      <c r="D73" s="10"/>
      <c r="E73" s="16" t="s">
        <v>79</v>
      </c>
      <c r="F73" s="16"/>
      <c r="G73" s="17"/>
    </row>
    <row r="74" spans="1:7" ht="21.75" customHeight="1" x14ac:dyDescent="0.3">
      <c r="A74" s="15" t="s">
        <v>112</v>
      </c>
      <c r="B74" s="16"/>
      <c r="C74" s="16"/>
      <c r="D74" s="10"/>
      <c r="E74" s="16" t="s">
        <v>113</v>
      </c>
      <c r="F74" s="16"/>
      <c r="G74" s="17"/>
    </row>
    <row r="75" spans="1:7" x14ac:dyDescent="0.3">
      <c r="A75" s="15" t="s">
        <v>80</v>
      </c>
      <c r="B75" s="16"/>
      <c r="C75" s="16"/>
      <c r="D75" s="10"/>
      <c r="E75" s="16" t="s">
        <v>81</v>
      </c>
      <c r="F75" s="16"/>
      <c r="G75" s="17"/>
    </row>
    <row r="76" spans="1:7" x14ac:dyDescent="0.3">
      <c r="A76" s="59"/>
      <c r="B76" s="60"/>
      <c r="C76" s="60"/>
      <c r="D76" s="10"/>
      <c r="E76" s="55"/>
      <c r="F76" s="55"/>
      <c r="G76" s="56"/>
    </row>
    <row r="77" spans="1:7" x14ac:dyDescent="0.3">
      <c r="A77" s="59"/>
      <c r="B77" s="60"/>
      <c r="C77" s="60"/>
      <c r="D77" s="10"/>
      <c r="E77" s="55"/>
      <c r="F77" s="55"/>
      <c r="G77" s="56"/>
    </row>
    <row r="78" spans="1:7" x14ac:dyDescent="0.3">
      <c r="A78" s="59"/>
      <c r="B78" s="60"/>
      <c r="C78" s="60"/>
      <c r="D78" s="10"/>
      <c r="E78" s="55"/>
      <c r="F78" s="55"/>
      <c r="G78" s="56"/>
    </row>
    <row r="79" spans="1:7" x14ac:dyDescent="0.3">
      <c r="A79" s="59"/>
      <c r="B79" s="60"/>
      <c r="C79" s="60"/>
      <c r="D79" s="10"/>
      <c r="E79" s="55"/>
      <c r="F79" s="55"/>
      <c r="G79" s="56"/>
    </row>
    <row r="80" spans="1:7" x14ac:dyDescent="0.3">
      <c r="A80" s="61"/>
      <c r="B80" s="62"/>
      <c r="C80" s="62"/>
      <c r="D80" s="11"/>
      <c r="E80" s="57"/>
      <c r="F80" s="57"/>
      <c r="G80" s="58"/>
    </row>
  </sheetData>
  <mergeCells count="26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A60:C60"/>
    <mergeCell ref="A61:C61"/>
    <mergeCell ref="E61:G61"/>
    <mergeCell ref="A77:C77"/>
    <mergeCell ref="A78:C78"/>
    <mergeCell ref="A76:C76"/>
    <mergeCell ref="A79:C79"/>
    <mergeCell ref="A80:C80"/>
    <mergeCell ref="E79:G79"/>
    <mergeCell ref="E80:G80"/>
    <mergeCell ref="E76:G76"/>
    <mergeCell ref="E77:G77"/>
    <mergeCell ref="E78:G78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21"/>
  <sheetViews>
    <sheetView topLeftCell="B13" workbookViewId="0">
      <selection activeCell="P21" sqref="P21"/>
    </sheetView>
  </sheetViews>
  <sheetFormatPr defaultRowHeight="21.75" x14ac:dyDescent="0.5"/>
  <cols>
    <col min="15" max="15" width="14.5703125" bestFit="1" customWidth="1"/>
  </cols>
  <sheetData>
    <row r="2" spans="1:10" x14ac:dyDescent="0.5">
      <c r="B2">
        <v>57</v>
      </c>
      <c r="C2">
        <v>58</v>
      </c>
      <c r="D2">
        <v>59</v>
      </c>
      <c r="E2">
        <v>60</v>
      </c>
      <c r="F2">
        <v>61</v>
      </c>
    </row>
    <row r="3" spans="1:10" x14ac:dyDescent="0.5">
      <c r="B3" s="36">
        <v>115352</v>
      </c>
      <c r="C3" s="36">
        <v>117372</v>
      </c>
      <c r="D3" s="36">
        <v>118207</v>
      </c>
      <c r="E3" s="36">
        <v>119568</v>
      </c>
      <c r="F3" s="36">
        <v>123548</v>
      </c>
    </row>
    <row r="4" spans="1:10" x14ac:dyDescent="0.5">
      <c r="C4" s="37">
        <f>((C3-B3)/B3)*100</f>
        <v>1.7511616616963728</v>
      </c>
      <c r="D4" s="37">
        <f t="shared" ref="D4:F4" si="0">((D3-C3)/C3)*100</f>
        <v>0.71141328425859662</v>
      </c>
      <c r="E4" s="37">
        <f t="shared" si="0"/>
        <v>1.151370054226907</v>
      </c>
      <c r="F4" s="37">
        <f t="shared" si="0"/>
        <v>3.3286498059681522</v>
      </c>
    </row>
    <row r="6" spans="1:10" x14ac:dyDescent="0.5">
      <c r="A6">
        <v>343.38</v>
      </c>
      <c r="B6">
        <v>355.46</v>
      </c>
      <c r="C6">
        <v>372.4</v>
      </c>
      <c r="D6">
        <v>383.25</v>
      </c>
      <c r="E6">
        <v>429.93</v>
      </c>
      <c r="F6">
        <v>453.14</v>
      </c>
    </row>
    <row r="7" spans="1:10" x14ac:dyDescent="0.5">
      <c r="B7" s="37">
        <f>(B6-A6)/A6*100</f>
        <v>3.517968431475329</v>
      </c>
      <c r="C7" s="37">
        <f t="shared" ref="C7:E7" si="1">(C6-B6)/B6*100</f>
        <v>4.7656557699881841</v>
      </c>
      <c r="D7" s="37">
        <f t="shared" si="1"/>
        <v>2.9135338345864725</v>
      </c>
      <c r="E7" s="37">
        <f t="shared" si="1"/>
        <v>12.180039138943251</v>
      </c>
      <c r="F7" s="37">
        <f>(F6-E6)/E6*100</f>
        <v>5.3985532528551108</v>
      </c>
    </row>
    <row r="9" spans="1:10" x14ac:dyDescent="0.5">
      <c r="A9" s="51" t="s">
        <v>117</v>
      </c>
      <c r="B9" s="42"/>
      <c r="C9" s="42"/>
      <c r="D9" s="42"/>
      <c r="E9" s="42"/>
      <c r="F9" s="42"/>
      <c r="G9" s="43">
        <v>61</v>
      </c>
    </row>
    <row r="10" spans="1:10" x14ac:dyDescent="0.5">
      <c r="A10" s="44"/>
      <c r="B10" s="45"/>
      <c r="C10" s="45"/>
      <c r="D10" s="45"/>
      <c r="E10" s="45"/>
      <c r="F10" s="45"/>
      <c r="G10" s="46"/>
    </row>
    <row r="11" spans="1:10" x14ac:dyDescent="0.5">
      <c r="A11" s="44" t="s">
        <v>114</v>
      </c>
      <c r="B11" s="45"/>
      <c r="C11" s="45"/>
      <c r="D11" s="45"/>
      <c r="E11" s="45">
        <v>63597</v>
      </c>
      <c r="F11" s="45"/>
      <c r="G11" s="50">
        <f>(E11+E13)/E15</f>
        <v>0.47566169639904898</v>
      </c>
      <c r="I11">
        <v>64532</v>
      </c>
      <c r="J11" s="50">
        <f>(I11+I13)/I15</f>
        <v>0.46849490246227349</v>
      </c>
    </row>
    <row r="12" spans="1:10" x14ac:dyDescent="0.5">
      <c r="A12" s="44"/>
      <c r="B12" s="45"/>
      <c r="C12" s="45"/>
      <c r="D12" s="45"/>
      <c r="E12" s="45"/>
      <c r="F12" s="45"/>
      <c r="G12" s="46"/>
    </row>
    <row r="13" spans="1:10" x14ac:dyDescent="0.5">
      <c r="A13" s="44" t="s">
        <v>115</v>
      </c>
      <c r="B13" s="45"/>
      <c r="C13" s="45"/>
      <c r="D13" s="45"/>
      <c r="E13" s="45">
        <v>57242</v>
      </c>
      <c r="F13" s="45"/>
      <c r="G13" s="46"/>
      <c r="I13">
        <v>54900</v>
      </c>
    </row>
    <row r="14" spans="1:10" x14ac:dyDescent="0.5">
      <c r="A14" s="44"/>
      <c r="B14" s="45"/>
      <c r="C14" s="45"/>
      <c r="D14" s="45"/>
      <c r="E14" s="45"/>
      <c r="F14" s="45"/>
      <c r="G14" s="46"/>
    </row>
    <row r="15" spans="1:10" x14ac:dyDescent="0.5">
      <c r="A15" s="47" t="s">
        <v>116</v>
      </c>
      <c r="B15" s="48"/>
      <c r="C15" s="48"/>
      <c r="D15" s="48"/>
      <c r="E15" s="48">
        <v>254044</v>
      </c>
      <c r="F15" s="48"/>
      <c r="G15" s="49"/>
      <c r="I15">
        <v>254927</v>
      </c>
    </row>
    <row r="18" spans="15:20" x14ac:dyDescent="0.5">
      <c r="P18">
        <v>61</v>
      </c>
      <c r="Q18">
        <v>60</v>
      </c>
      <c r="R18">
        <v>59</v>
      </c>
      <c r="S18">
        <v>58</v>
      </c>
      <c r="T18">
        <v>57</v>
      </c>
    </row>
    <row r="19" spans="15:20" x14ac:dyDescent="0.5">
      <c r="O19" t="s">
        <v>118</v>
      </c>
      <c r="P19" s="36">
        <v>2573</v>
      </c>
      <c r="Q19" s="36">
        <v>3013</v>
      </c>
      <c r="R19" s="36">
        <v>2943</v>
      </c>
      <c r="S19" s="36">
        <v>3036</v>
      </c>
      <c r="T19" s="36">
        <v>3164</v>
      </c>
    </row>
    <row r="20" spans="15:20" x14ac:dyDescent="0.5">
      <c r="O20" t="s">
        <v>119</v>
      </c>
      <c r="P20">
        <v>98409</v>
      </c>
      <c r="Q20">
        <v>99899</v>
      </c>
      <c r="R20">
        <v>101064</v>
      </c>
      <c r="S20">
        <v>102106</v>
      </c>
      <c r="T20">
        <v>103072</v>
      </c>
    </row>
    <row r="21" spans="15:20" x14ac:dyDescent="0.5">
      <c r="P21" s="37">
        <f>P19/P20*1000</f>
        <v>26.145982582893843</v>
      </c>
      <c r="Q21" s="37">
        <f t="shared" ref="Q21:T21" si="2">Q19/Q20*1000</f>
        <v>30.160462066687352</v>
      </c>
      <c r="R21" s="37">
        <f t="shared" si="2"/>
        <v>29.120161481833293</v>
      </c>
      <c r="S21" s="37">
        <f t="shared" si="2"/>
        <v>29.733806044698646</v>
      </c>
      <c r="T21" s="37">
        <f t="shared" si="2"/>
        <v>30.696988512884197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2020-01-30T09:35:12Z</cp:lastPrinted>
  <dcterms:created xsi:type="dcterms:W3CDTF">2006-02-23T04:03:34Z</dcterms:created>
  <dcterms:modified xsi:type="dcterms:W3CDTF">2020-07-18T04:50:06Z</dcterms:modified>
</cp:coreProperties>
</file>