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6น42" sheetId="1" r:id="rId1"/>
  </sheets>
  <calcPr calcId="144525"/>
</workbook>
</file>

<file path=xl/calcChain.xml><?xml version="1.0" encoding="utf-8"?>
<calcChain xmlns="http://schemas.openxmlformats.org/spreadsheetml/2006/main">
  <c r="N33" i="1" l="1"/>
  <c r="K33" i="1"/>
  <c r="H33" i="1"/>
  <c r="G33" i="1"/>
  <c r="F33" i="1"/>
  <c r="E33" i="1" s="1"/>
  <c r="E30" i="1" s="1"/>
  <c r="N32" i="1"/>
  <c r="K32" i="1"/>
  <c r="H32" i="1"/>
  <c r="G32" i="1"/>
  <c r="F32" i="1"/>
  <c r="E32" i="1"/>
  <c r="N31" i="1"/>
  <c r="K31" i="1"/>
  <c r="H31" i="1"/>
  <c r="G31" i="1"/>
  <c r="F31" i="1"/>
  <c r="E31" i="1"/>
  <c r="P30" i="1"/>
  <c r="O30" i="1"/>
  <c r="N30" i="1"/>
  <c r="M30" i="1"/>
  <c r="L30" i="1"/>
  <c r="K30" i="1"/>
  <c r="J30" i="1"/>
  <c r="I30" i="1"/>
  <c r="H30" i="1"/>
  <c r="G30" i="1"/>
  <c r="F30" i="1"/>
  <c r="N29" i="1"/>
  <c r="K29" i="1"/>
  <c r="H29" i="1"/>
  <c r="G29" i="1"/>
  <c r="F29" i="1"/>
  <c r="E29" i="1"/>
  <c r="N28" i="1"/>
  <c r="K28" i="1"/>
  <c r="H28" i="1"/>
  <c r="G28" i="1"/>
  <c r="F28" i="1"/>
  <c r="E28" i="1"/>
  <c r="N27" i="1"/>
  <c r="K27" i="1"/>
  <c r="H27" i="1"/>
  <c r="G27" i="1"/>
  <c r="F27" i="1"/>
  <c r="E27" i="1"/>
  <c r="P26" i="1"/>
  <c r="O26" i="1"/>
  <c r="N26" i="1"/>
  <c r="M26" i="1"/>
  <c r="L26" i="1"/>
  <c r="K26" i="1"/>
  <c r="J26" i="1"/>
  <c r="I26" i="1"/>
  <c r="H26" i="1"/>
  <c r="G26" i="1"/>
  <c r="F26" i="1"/>
  <c r="E26" i="1"/>
  <c r="N25" i="1"/>
  <c r="K25" i="1"/>
  <c r="H25" i="1"/>
  <c r="G25" i="1"/>
  <c r="F25" i="1"/>
  <c r="E25" i="1"/>
  <c r="N24" i="1"/>
  <c r="K24" i="1"/>
  <c r="H24" i="1"/>
  <c r="G24" i="1"/>
  <c r="F24" i="1"/>
  <c r="E24" i="1"/>
  <c r="N23" i="1"/>
  <c r="K23" i="1"/>
  <c r="H23" i="1"/>
  <c r="G23" i="1"/>
  <c r="F23" i="1"/>
  <c r="E23" i="1"/>
  <c r="N22" i="1"/>
  <c r="K22" i="1"/>
  <c r="H22" i="1"/>
  <c r="G22" i="1"/>
  <c r="F22" i="1"/>
  <c r="E22" i="1"/>
  <c r="N21" i="1"/>
  <c r="K21" i="1"/>
  <c r="H21" i="1"/>
  <c r="G21" i="1"/>
  <c r="F21" i="1"/>
  <c r="E21" i="1"/>
  <c r="N20" i="1"/>
  <c r="K20" i="1"/>
  <c r="H20" i="1"/>
  <c r="G20" i="1"/>
  <c r="F20" i="1"/>
  <c r="E20" i="1"/>
  <c r="P19" i="1"/>
  <c r="O19" i="1"/>
  <c r="N19" i="1"/>
  <c r="M19" i="1"/>
  <c r="L19" i="1"/>
  <c r="K19" i="1"/>
  <c r="J19" i="1"/>
  <c r="I19" i="1"/>
  <c r="H19" i="1"/>
  <c r="G19" i="1"/>
  <c r="F19" i="1"/>
  <c r="E19" i="1"/>
  <c r="N18" i="1"/>
  <c r="K18" i="1"/>
  <c r="H18" i="1"/>
  <c r="G18" i="1"/>
  <c r="F18" i="1"/>
  <c r="E18" i="1"/>
  <c r="N17" i="1"/>
  <c r="K17" i="1"/>
  <c r="H17" i="1"/>
  <c r="G17" i="1"/>
  <c r="F17" i="1"/>
  <c r="E17" i="1"/>
  <c r="N16" i="1"/>
  <c r="K16" i="1"/>
  <c r="H16" i="1"/>
  <c r="G16" i="1"/>
  <c r="F16" i="1"/>
  <c r="E16" i="1" s="1"/>
  <c r="N15" i="1"/>
  <c r="K15" i="1"/>
  <c r="H15" i="1"/>
  <c r="G15" i="1"/>
  <c r="F15" i="1"/>
  <c r="E15" i="1" s="1"/>
  <c r="P14" i="1"/>
  <c r="O14" i="1"/>
  <c r="N14" i="1"/>
  <c r="M14" i="1"/>
  <c r="L14" i="1"/>
  <c r="K14" i="1"/>
  <c r="J14" i="1"/>
  <c r="I14" i="1"/>
  <c r="H14" i="1"/>
  <c r="G14" i="1"/>
  <c r="F14" i="1"/>
  <c r="P13" i="1"/>
  <c r="O13" i="1"/>
  <c r="N13" i="1"/>
  <c r="M13" i="1"/>
  <c r="L13" i="1"/>
  <c r="K13" i="1" s="1"/>
  <c r="J13" i="1"/>
  <c r="G13" i="1" s="1"/>
  <c r="I13" i="1"/>
  <c r="H13" i="1"/>
  <c r="F13" i="1"/>
  <c r="E13" i="1" l="1"/>
  <c r="E14" i="1"/>
</calcChain>
</file>

<file path=xl/sharedStrings.xml><?xml version="1.0" encoding="utf-8"?>
<sst xmlns="http://schemas.openxmlformats.org/spreadsheetml/2006/main" count="152" uniqueCount="74">
  <si>
    <t xml:space="preserve">ตาราง     </t>
  </si>
  <si>
    <t>นักเรียน จำแนกตามสังกัด  เพศ  ระดับการศึกษา และชั้นเรียน ปีการศึกษา 2555</t>
  </si>
  <si>
    <t>TABLE</t>
  </si>
  <si>
    <t>STUDENTS BY JURISDICTION, SEX LEVEL OF EDUCATION AND GRADE: ACADEMIC YEAR 2012</t>
  </si>
  <si>
    <t>ชั้นเรียน</t>
  </si>
  <si>
    <t>สังกัด  Jurisdiction</t>
  </si>
  <si>
    <t>Grade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</si>
  <si>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</si>
  <si>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</si>
  <si>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</si>
  <si>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</si>
  <si>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</t>
  </si>
  <si>
    <t>Total</t>
  </si>
  <si>
    <t>การศึกษาขั้นพื้นฐาน</t>
  </si>
  <si>
    <t>การศึกษาเอกชน</t>
  </si>
  <si>
    <t>การปกครองท้องถิ่น</t>
  </si>
  <si>
    <r>
      <t xml:space="preserve">อื่น ๆ </t>
    </r>
    <r>
      <rPr>
        <vertAlign val="superscript"/>
        <sz val="12"/>
        <rFont val="AngsanaUPC"/>
        <family val="1"/>
        <charset val="222"/>
      </rPr>
      <t>1/</t>
    </r>
  </si>
  <si>
    <t>Office of the Basic</t>
  </si>
  <si>
    <t>Office of the Private</t>
  </si>
  <si>
    <t xml:space="preserve">Department of Local </t>
  </si>
  <si>
    <t>Others</t>
  </si>
  <si>
    <t>Education Commission</t>
  </si>
  <si>
    <t>Administration</t>
  </si>
  <si>
    <t>ชาย</t>
  </si>
  <si>
    <t>หญิง</t>
  </si>
  <si>
    <t>Male</t>
  </si>
  <si>
    <t>Female</t>
  </si>
  <si>
    <t>รวมยอด</t>
  </si>
  <si>
    <t>-</t>
  </si>
  <si>
    <t>ก่อนประถมศึกษา</t>
  </si>
  <si>
    <t>Pre-elementary</t>
  </si>
  <si>
    <t>อนุบาล1</t>
  </si>
  <si>
    <t>Kindergarten 1</t>
  </si>
  <si>
    <t>อนุบาล2</t>
  </si>
  <si>
    <t>Kindergarten 2</t>
  </si>
  <si>
    <t>อนุบาล3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</si>
  <si>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</si>
  <si>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</si>
  <si>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</si>
  <si>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</si>
  <si>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</si>
  <si>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</si>
  <si>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</si>
  <si>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</si>
  <si>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</si>
  <si>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</si>
  <si>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</si>
  <si>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</si>
  <si>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</si>
  <si>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</si>
  <si>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</si>
  <si>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</si>
  <si>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</si>
  <si>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</si>
  <si>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</si>
  <si>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</si>
  <si>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</si>
  <si>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</si>
  <si>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</si>
  <si>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</si>
  <si>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</si>
  <si>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</si>
  <si>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</si>
  <si>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</si>
  <si>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</si>
  <si>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</si>
  <si>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</si>
  <si>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</si>
  <si>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</si>
  <si>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  1/  รวม สำนักบริหารงานการศึกษาพิเศษและตชด.</t>
  </si>
  <si>
    <t xml:space="preserve">     ที่มา:  สำนักงานเขตพื้นที่การศึกษาเพชรบูรณ์  เขต 1 2 และ 3</t>
  </si>
  <si>
    <t>Source:    Phetchabun  Educational Service Area Office, Area 1,2 and 3</t>
  </si>
  <si>
    <t>กรมส่งเสริมการปกครองท้องถิ่น</t>
  </si>
  <si>
    <t xml:space="preserve">                Department of 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</si>
</sst>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_-* #,##0.0_-;\-* #,##0.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vertAlign val="superscript"/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1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1" applyFont="1" applyBorder="1"/>
    <xf numFmtId="187" fontId="2" fillId="0" borderId="0" xfId="1" applyNumberFormat="1" applyFont="1" applyBorder="1" applyAlignment="1">
      <alignment horizontal="center"/>
    </xf>
    <xf numFmtId="0" fontId="3" fillId="0" borderId="0" xfId="1" applyFont="1" applyBorder="1"/>
    <xf numFmtId="0" fontId="4" fillId="0" borderId="0" xfId="1" applyFont="1" applyBorder="1"/>
    <xf numFmtId="0" fontId="5" fillId="0" borderId="0" xfId="1" applyFont="1" applyBorder="1"/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left"/>
    </xf>
    <xf numFmtId="0" fontId="6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6" fillId="0" borderId="0" xfId="1" applyFont="1" applyBorder="1"/>
    <xf numFmtId="0" fontId="6" fillId="0" borderId="0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/>
    <xf numFmtId="0" fontId="6" fillId="0" borderId="6" xfId="1" applyFont="1" applyBorder="1"/>
    <xf numFmtId="0" fontId="6" fillId="0" borderId="3" xfId="1" applyFont="1" applyBorder="1"/>
    <xf numFmtId="0" fontId="6" fillId="0" borderId="2" xfId="1" applyFont="1" applyBorder="1"/>
    <xf numFmtId="0" fontId="6" fillId="0" borderId="3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1" fillId="0" borderId="7" xfId="1" applyBorder="1" applyAlignment="1">
      <alignment horizontal="center" vertical="center" shrinkToFit="1"/>
    </xf>
    <xf numFmtId="0" fontId="1" fillId="0" borderId="0" xfId="1" applyBorder="1" applyAlignment="1">
      <alignment horizontal="center" vertical="center" shrinkToFit="1"/>
    </xf>
    <xf numFmtId="0" fontId="6" fillId="0" borderId="7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8" xfId="1" applyFont="1" applyBorder="1"/>
    <xf numFmtId="0" fontId="6" fillId="0" borderId="9" xfId="1" applyFont="1" applyBorder="1"/>
    <xf numFmtId="0" fontId="6" fillId="0" borderId="10" xfId="1" applyFont="1" applyBorder="1"/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13" xfId="1" applyFont="1" applyBorder="1" applyAlignment="1">
      <alignment horizontal="center" vertical="center"/>
    </xf>
    <xf numFmtId="0" fontId="6" fillId="0" borderId="7" xfId="1" applyFont="1" applyBorder="1" applyAlignment="1">
      <alignment horizontal="center"/>
    </xf>
    <xf numFmtId="0" fontId="8" fillId="0" borderId="0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3" fontId="8" fillId="0" borderId="13" xfId="1" applyNumberFormat="1" applyFont="1" applyBorder="1"/>
    <xf numFmtId="188" fontId="8" fillId="0" borderId="13" xfId="1" applyNumberFormat="1" applyFont="1" applyBorder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8" fillId="0" borderId="0" xfId="1" applyFont="1" applyBorder="1" applyAlignment="1">
      <alignment horizontal="left" vertical="center"/>
    </xf>
    <xf numFmtId="0" fontId="8" fillId="0" borderId="6" xfId="1" applyFont="1" applyBorder="1" applyAlignment="1">
      <alignment horizontal="center" vertical="center"/>
    </xf>
    <xf numFmtId="188" fontId="8" fillId="0" borderId="13" xfId="1" applyNumberFormat="1" applyFont="1" applyBorder="1"/>
    <xf numFmtId="0" fontId="4" fillId="0" borderId="0" xfId="1" applyFont="1" applyBorder="1" applyAlignment="1">
      <alignment horizontal="left"/>
    </xf>
    <xf numFmtId="0" fontId="9" fillId="0" borderId="0" xfId="1" applyFont="1" applyBorder="1"/>
    <xf numFmtId="3" fontId="6" fillId="0" borderId="13" xfId="1" applyNumberFormat="1" applyFont="1" applyBorder="1"/>
    <xf numFmtId="3" fontId="6" fillId="0" borderId="6" xfId="1" applyNumberFormat="1" applyFont="1" applyBorder="1"/>
    <xf numFmtId="3" fontId="6" fillId="0" borderId="13" xfId="1" applyNumberFormat="1" applyFont="1" applyBorder="1" applyAlignment="1">
      <alignment horizontal="right"/>
    </xf>
    <xf numFmtId="0" fontId="8" fillId="0" borderId="0" xfId="1" applyFont="1" applyBorder="1"/>
    <xf numFmtId="0" fontId="5" fillId="0" borderId="6" xfId="1" applyFont="1" applyBorder="1"/>
    <xf numFmtId="0" fontId="5" fillId="0" borderId="9" xfId="1" applyFont="1" applyBorder="1"/>
    <xf numFmtId="0" fontId="5" fillId="0" borderId="12" xfId="1" applyFont="1" applyBorder="1"/>
    <xf numFmtId="0" fontId="5" fillId="0" borderId="10" xfId="1" applyFont="1" applyBorder="1"/>
    <xf numFmtId="0" fontId="5" fillId="0" borderId="1" xfId="1" applyFont="1" applyBorder="1"/>
    <xf numFmtId="0" fontId="6" fillId="0" borderId="0" xfId="1" applyFont="1"/>
    <xf numFmtId="3" fontId="6" fillId="0" borderId="0" xfId="1" applyNumberFormat="1" applyFont="1"/>
    <xf numFmtId="0" fontId="10" fillId="0" borderId="0" xfId="1" applyFont="1"/>
    <xf numFmtId="0" fontId="5" fillId="0" borderId="0" xfId="1" applyFont="1"/>
  </cellXfs>
  <cellStyles count="4">
    <cellStyle name="Normal" xfId="0" builtinId="0"/>
    <cellStyle name="เครื่องหมายจุลภาค 2" xfId="2"/>
    <cellStyle name="ปกติ 2" xfId="1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676275</xdr:colOff>
      <xdr:row>0</xdr:row>
      <xdr:rowOff>0</xdr:rowOff>
    </xdr:from>
    <xdr:to>
      <xdr:col>22</xdr:col>
      <xdr:colOff>542925</xdr:colOff>
      <xdr:row>36</xdr:row>
      <xdr:rowOff>190500</xdr:rowOff>
    </xdr:to>
    <xdr:grpSp>
      <xdr:nvGrpSpPr>
        <xdr:cNvPr id="2" name="Group 14"/>
        <xdr:cNvGrpSpPr>
          <a:grpSpLocks/>
        </xdr:cNvGrpSpPr>
      </xdr:nvGrpSpPr>
      <xdr:grpSpPr bwMode="auto">
        <a:xfrm>
          <a:off x="10039350" y="0"/>
          <a:ext cx="561975" cy="6753225"/>
          <a:chOff x="9715500" y="0"/>
          <a:chExt cx="449011" cy="638966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9655" y="324440"/>
            <a:ext cx="334856" cy="377611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l"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15500" y="0"/>
            <a:ext cx="426180" cy="39653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851887" y="3358591"/>
            <a:ext cx="6062113" cy="3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38"/>
  <sheetViews>
    <sheetView showGridLines="0" tabSelected="1" workbookViewId="0">
      <selection activeCell="P33" sqref="P33"/>
    </sheetView>
  </sheetViews>
  <sheetFormatPr defaultRowHeight="21" x14ac:dyDescent="0.45"/>
  <cols>
    <col min="1" max="1" width="1.5" style="5" customWidth="1"/>
    <col min="2" max="2" width="5.125" style="5" customWidth="1"/>
    <col min="3" max="3" width="3.875" style="5" customWidth="1"/>
    <col min="4" max="4" width="4" style="5" customWidth="1"/>
    <col min="5" max="19" width="6.25" style="5" customWidth="1"/>
    <col min="20" max="20" width="0.875" style="5" customWidth="1"/>
    <col min="21" max="21" width="13.75" style="5" customWidth="1"/>
    <col min="22" max="24" width="9.125" style="5" customWidth="1"/>
    <col min="25" max="16384" width="9" style="5"/>
  </cols>
  <sheetData>
    <row r="1" spans="1:24" s="1" customFormat="1" x14ac:dyDescent="0.45">
      <c r="B1" s="1" t="s">
        <v>0</v>
      </c>
      <c r="C1" s="2">
        <v>3.6</v>
      </c>
      <c r="D1" s="1" t="s">
        <v>1</v>
      </c>
      <c r="X1" s="3"/>
    </row>
    <row r="2" spans="1:24" s="4" customFormat="1" ht="20.25" customHeight="1" x14ac:dyDescent="0.45">
      <c r="B2" s="4" t="s">
        <v>2</v>
      </c>
      <c r="C2" s="2">
        <v>3.6</v>
      </c>
      <c r="D2" s="4" t="s">
        <v>3</v>
      </c>
    </row>
    <row r="3" spans="1:24" ht="6.75" customHeight="1" x14ac:dyDescent="0.45"/>
    <row r="4" spans="1:24" s="15" customFormat="1" ht="16.5" customHeight="1" x14ac:dyDescent="0.4">
      <c r="A4" s="6" t="s">
        <v>4</v>
      </c>
      <c r="B4" s="6"/>
      <c r="C4" s="6"/>
      <c r="D4" s="7"/>
      <c r="E4" s="8"/>
      <c r="F4" s="9"/>
      <c r="G4" s="10"/>
      <c r="H4" s="11" t="s">
        <v>5</v>
      </c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 t="s">
        <v>6</v>
      </c>
      <c r="U4" s="14"/>
      <c r="V4" s="9"/>
    </row>
    <row r="5" spans="1:24" s="15" customFormat="1" ht="17.25" customHeight="1" x14ac:dyDescent="0.4">
      <c r="A5" s="16"/>
      <c r="B5" s="16"/>
      <c r="C5" s="16"/>
      <c r="D5" s="17"/>
      <c r="E5" s="18"/>
      <c r="G5" s="19"/>
      <c r="H5" s="20"/>
      <c r="I5" s="9"/>
      <c r="J5" s="21"/>
      <c r="K5" s="22" t="s">
        <v>7</v>
      </c>
      <c r="L5" s="23"/>
      <c r="M5" s="24"/>
      <c r="N5" s="20"/>
      <c r="O5" s="9"/>
      <c r="P5" s="21"/>
      <c r="T5" s="25"/>
      <c r="U5" s="26"/>
    </row>
    <row r="6" spans="1:24" s="15" customFormat="1" ht="15.75" customHeight="1" x14ac:dyDescent="0.4">
      <c r="A6" s="16"/>
      <c r="B6" s="16"/>
      <c r="C6" s="16"/>
      <c r="D6" s="17"/>
      <c r="E6" s="27" t="s">
        <v>8</v>
      </c>
      <c r="F6" s="28"/>
      <c r="G6" s="29"/>
      <c r="H6" s="27" t="s">
        <v>9</v>
      </c>
      <c r="I6" s="28"/>
      <c r="J6" s="29"/>
      <c r="K6" s="27" t="s">
        <v>10</v>
      </c>
      <c r="L6" s="28"/>
      <c r="M6" s="29"/>
      <c r="N6" s="27" t="s">
        <v>11</v>
      </c>
      <c r="O6" s="28"/>
      <c r="P6" s="29"/>
      <c r="Q6" s="28"/>
      <c r="R6" s="28"/>
      <c r="S6" s="28"/>
      <c r="T6" s="25"/>
      <c r="U6" s="26"/>
    </row>
    <row r="7" spans="1:24" s="15" customFormat="1" ht="17.25" customHeight="1" x14ac:dyDescent="0.4">
      <c r="A7" s="16"/>
      <c r="B7" s="16"/>
      <c r="C7" s="16"/>
      <c r="D7" s="17"/>
      <c r="E7" s="27" t="s">
        <v>12</v>
      </c>
      <c r="F7" s="28"/>
      <c r="G7" s="29"/>
      <c r="H7" s="27" t="s">
        <v>13</v>
      </c>
      <c r="I7" s="28"/>
      <c r="J7" s="29"/>
      <c r="K7" s="27" t="s">
        <v>14</v>
      </c>
      <c r="L7" s="28"/>
      <c r="M7" s="29"/>
      <c r="N7" s="27" t="s">
        <v>15</v>
      </c>
      <c r="O7" s="28"/>
      <c r="P7" s="29"/>
      <c r="Q7" s="28" t="s">
        <v>16</v>
      </c>
      <c r="R7" s="28"/>
      <c r="S7" s="28"/>
      <c r="T7" s="25"/>
      <c r="U7" s="26"/>
    </row>
    <row r="8" spans="1:24" s="15" customFormat="1" ht="16.5" customHeight="1" x14ac:dyDescent="0.4">
      <c r="A8" s="16"/>
      <c r="B8" s="16"/>
      <c r="C8" s="16"/>
      <c r="D8" s="17"/>
      <c r="E8" s="18"/>
      <c r="G8" s="19"/>
      <c r="H8" s="27" t="s">
        <v>17</v>
      </c>
      <c r="I8" s="28"/>
      <c r="J8" s="29"/>
      <c r="K8" s="27" t="s">
        <v>18</v>
      </c>
      <c r="L8" s="28"/>
      <c r="M8" s="29"/>
      <c r="N8" s="27" t="s">
        <v>19</v>
      </c>
      <c r="O8" s="28"/>
      <c r="P8" s="29"/>
      <c r="Q8" s="28" t="s">
        <v>20</v>
      </c>
      <c r="R8" s="28"/>
      <c r="S8" s="28"/>
      <c r="T8" s="25"/>
      <c r="U8" s="26"/>
    </row>
    <row r="9" spans="1:24" s="15" customFormat="1" ht="14.25" customHeight="1" x14ac:dyDescent="0.4">
      <c r="A9" s="16"/>
      <c r="B9" s="16"/>
      <c r="C9" s="16"/>
      <c r="D9" s="17"/>
      <c r="E9" s="30"/>
      <c r="F9" s="31"/>
      <c r="G9" s="32"/>
      <c r="H9" s="33" t="s">
        <v>21</v>
      </c>
      <c r="I9" s="34"/>
      <c r="J9" s="35"/>
      <c r="K9" s="33" t="s">
        <v>21</v>
      </c>
      <c r="L9" s="34"/>
      <c r="M9" s="35"/>
      <c r="N9" s="27" t="s">
        <v>22</v>
      </c>
      <c r="O9" s="28"/>
      <c r="P9" s="29"/>
      <c r="Q9" s="31"/>
      <c r="R9" s="31"/>
      <c r="S9" s="31"/>
      <c r="T9" s="25"/>
      <c r="U9" s="26"/>
    </row>
    <row r="10" spans="1:24" s="15" customFormat="1" ht="13.5" customHeight="1" x14ac:dyDescent="0.4">
      <c r="A10" s="16"/>
      <c r="B10" s="16"/>
      <c r="C10" s="16"/>
      <c r="D10" s="17"/>
      <c r="E10" s="36" t="s">
        <v>8</v>
      </c>
      <c r="F10" s="37" t="s">
        <v>23</v>
      </c>
      <c r="G10" s="38" t="s">
        <v>24</v>
      </c>
      <c r="H10" s="36" t="s">
        <v>8</v>
      </c>
      <c r="I10" s="36" t="s">
        <v>23</v>
      </c>
      <c r="J10" s="38" t="s">
        <v>24</v>
      </c>
      <c r="K10" s="36" t="s">
        <v>8</v>
      </c>
      <c r="L10" s="36" t="s">
        <v>23</v>
      </c>
      <c r="M10" s="38" t="s">
        <v>24</v>
      </c>
      <c r="N10" s="36" t="s">
        <v>8</v>
      </c>
      <c r="O10" s="36" t="s">
        <v>23</v>
      </c>
      <c r="P10" s="36" t="s">
        <v>24</v>
      </c>
      <c r="Q10" s="36" t="s">
        <v>8</v>
      </c>
      <c r="R10" s="36" t="s">
        <v>23</v>
      </c>
      <c r="S10" s="39" t="s">
        <v>24</v>
      </c>
      <c r="T10" s="25"/>
      <c r="U10" s="26"/>
    </row>
    <row r="11" spans="1:24" s="15" customFormat="1" ht="13.5" customHeight="1" x14ac:dyDescent="0.4">
      <c r="A11" s="40"/>
      <c r="B11" s="40"/>
      <c r="C11" s="40"/>
      <c r="D11" s="41"/>
      <c r="E11" s="42" t="s">
        <v>12</v>
      </c>
      <c r="F11" s="43" t="s">
        <v>25</v>
      </c>
      <c r="G11" s="43" t="s">
        <v>26</v>
      </c>
      <c r="H11" s="42" t="s">
        <v>12</v>
      </c>
      <c r="I11" s="42" t="s">
        <v>25</v>
      </c>
      <c r="J11" s="43" t="s">
        <v>26</v>
      </c>
      <c r="K11" s="42" t="s">
        <v>12</v>
      </c>
      <c r="L11" s="42" t="s">
        <v>25</v>
      </c>
      <c r="M11" s="43" t="s">
        <v>26</v>
      </c>
      <c r="N11" s="42" t="s">
        <v>12</v>
      </c>
      <c r="O11" s="42" t="s">
        <v>25</v>
      </c>
      <c r="P11" s="43" t="s">
        <v>26</v>
      </c>
      <c r="Q11" s="42" t="s">
        <v>12</v>
      </c>
      <c r="R11" s="42" t="s">
        <v>25</v>
      </c>
      <c r="S11" s="44" t="s">
        <v>26</v>
      </c>
      <c r="T11" s="45"/>
      <c r="U11" s="46"/>
      <c r="V11" s="31"/>
    </row>
    <row r="12" spans="1:24" s="15" customFormat="1" ht="3" customHeight="1" x14ac:dyDescent="0.4">
      <c r="A12" s="47"/>
      <c r="B12" s="47"/>
      <c r="C12" s="47"/>
      <c r="D12" s="48"/>
      <c r="E12" s="49"/>
      <c r="F12" s="38"/>
      <c r="G12" s="38"/>
      <c r="H12" s="49"/>
      <c r="I12" s="49"/>
      <c r="J12" s="38"/>
      <c r="K12" s="49"/>
      <c r="L12" s="49"/>
      <c r="M12" s="38"/>
      <c r="N12" s="49"/>
      <c r="O12" s="49"/>
      <c r="P12" s="38"/>
      <c r="Q12" s="49"/>
      <c r="R12" s="49"/>
      <c r="S12" s="39"/>
      <c r="T12" s="50"/>
      <c r="U12" s="9"/>
    </row>
    <row r="13" spans="1:24" s="15" customFormat="1" ht="16.5" customHeight="1" x14ac:dyDescent="0.4">
      <c r="A13" s="51" t="s">
        <v>27</v>
      </c>
      <c r="B13" s="51"/>
      <c r="C13" s="51"/>
      <c r="D13" s="52"/>
      <c r="E13" s="53">
        <f>SUM(F13,G13)</f>
        <v>114601</v>
      </c>
      <c r="F13" s="53">
        <f>SUM(I13,L13,O13)</f>
        <v>56529</v>
      </c>
      <c r="G13" s="53">
        <f>SUM(J13,M13,P13)</f>
        <v>58072</v>
      </c>
      <c r="H13" s="53">
        <f>SUM(I13,J13)</f>
        <v>81800</v>
      </c>
      <c r="I13" s="53">
        <f>SUM(I15,I16,I17,I18,I20,I21,I22,I23,I24,I25,I27,I28,I29,I31,I32,I33)</f>
        <v>40068</v>
      </c>
      <c r="J13" s="53">
        <f>SUM(J15,J16,J17,J18,J20,J21,J22,J23,J24,J25,J27,J28,J29,J31,J32,J33)</f>
        <v>41732</v>
      </c>
      <c r="K13" s="53">
        <f>SUM(L13,M13)</f>
        <v>23925</v>
      </c>
      <c r="L13" s="53">
        <f>SUM(L15,L16,L17,L18,L20,L21,L22,L23,L24,L25,L27,L28,L29,L31,L32,L33)</f>
        <v>12084</v>
      </c>
      <c r="M13" s="53">
        <f>SUM(M15,M16,M17,M18,M20,M21,M22,M23,M24,M25,M27,M28,M29,M31,M32,M33)</f>
        <v>11841</v>
      </c>
      <c r="N13" s="53">
        <f>SUM(N15,N16,N17,N18,N20,N21,N22,N23,N24,N25,N27,N28,N29,N31,N32,N33)</f>
        <v>8876</v>
      </c>
      <c r="O13" s="53">
        <f>SUM(O15,O16,O17,O18,O20,O21,O22,O23,O24,O25,O27,O28,O29,O31,O32,O33)</f>
        <v>4377</v>
      </c>
      <c r="P13" s="53">
        <f>SUM(P15,P16,P17,P18,P20,P21,P22,P23,P24,P25,P27,P28,P29,P31,P32,P33)</f>
        <v>4499</v>
      </c>
      <c r="Q13" s="54" t="s">
        <v>28</v>
      </c>
      <c r="R13" s="54" t="s">
        <v>28</v>
      </c>
      <c r="S13" s="54" t="s">
        <v>28</v>
      </c>
      <c r="T13" s="18"/>
      <c r="U13" s="55" t="s">
        <v>12</v>
      </c>
      <c r="V13" s="56"/>
    </row>
    <row r="14" spans="1:24" s="15" customFormat="1" ht="15.75" customHeight="1" x14ac:dyDescent="0.4">
      <c r="A14" s="57" t="s">
        <v>29</v>
      </c>
      <c r="B14" s="55"/>
      <c r="C14" s="55"/>
      <c r="D14" s="58"/>
      <c r="E14" s="53">
        <f>E15+E16+E17+E18</f>
        <v>31150</v>
      </c>
      <c r="F14" s="53">
        <f>F15+F16+F17+F18</f>
        <v>15470</v>
      </c>
      <c r="G14" s="53">
        <f>G15+G16+G17+G18</f>
        <v>15680</v>
      </c>
      <c r="H14" s="53">
        <f t="shared" ref="H14:P14" si="0">H15+H16+H17+H18</f>
        <v>17480</v>
      </c>
      <c r="I14" s="53">
        <f t="shared" si="0"/>
        <v>9065</v>
      </c>
      <c r="J14" s="53">
        <f t="shared" si="0"/>
        <v>8415</v>
      </c>
      <c r="K14" s="53">
        <f t="shared" si="0"/>
        <v>7994</v>
      </c>
      <c r="L14" s="53">
        <f t="shared" si="0"/>
        <v>3675</v>
      </c>
      <c r="M14" s="53">
        <f t="shared" si="0"/>
        <v>4319</v>
      </c>
      <c r="N14" s="53">
        <f t="shared" si="0"/>
        <v>5676</v>
      </c>
      <c r="O14" s="53">
        <f t="shared" si="0"/>
        <v>2730</v>
      </c>
      <c r="P14" s="53">
        <f t="shared" si="0"/>
        <v>2946</v>
      </c>
      <c r="Q14" s="59"/>
      <c r="R14" s="59"/>
      <c r="S14" s="59"/>
      <c r="T14" s="60" t="s">
        <v>30</v>
      </c>
      <c r="U14" s="56"/>
      <c r="V14" s="56"/>
    </row>
    <row r="15" spans="1:24" s="15" customFormat="1" ht="15" customHeight="1" x14ac:dyDescent="0.4">
      <c r="B15" s="61" t="s">
        <v>31</v>
      </c>
      <c r="D15" s="19"/>
      <c r="E15" s="62">
        <f>SUM(F15,G15)</f>
        <v>8992</v>
      </c>
      <c r="F15" s="62">
        <f t="shared" ref="F15:G18" si="1">SUM(I15,L15,O15)</f>
        <v>4693</v>
      </c>
      <c r="G15" s="62">
        <f t="shared" si="1"/>
        <v>4299</v>
      </c>
      <c r="H15" s="62">
        <f>SUM(I15,J15)</f>
        <v>4787</v>
      </c>
      <c r="I15" s="62">
        <v>2691</v>
      </c>
      <c r="J15" s="62">
        <v>2096</v>
      </c>
      <c r="K15" s="62">
        <f>SUM(L15,M15)</f>
        <v>1803</v>
      </c>
      <c r="L15" s="62">
        <v>850</v>
      </c>
      <c r="M15" s="62">
        <v>953</v>
      </c>
      <c r="N15" s="62">
        <f t="shared" ref="N15:N33" si="2">SUM(O15,P15)</f>
        <v>2402</v>
      </c>
      <c r="O15" s="62">
        <v>1152</v>
      </c>
      <c r="P15" s="63">
        <v>1250</v>
      </c>
      <c r="Q15" s="54" t="s">
        <v>28</v>
      </c>
      <c r="R15" s="54" t="s">
        <v>28</v>
      </c>
      <c r="S15" s="54" t="s">
        <v>28</v>
      </c>
      <c r="T15" s="18"/>
      <c r="U15" s="15" t="s">
        <v>32</v>
      </c>
    </row>
    <row r="16" spans="1:24" s="15" customFormat="1" ht="14.25" customHeight="1" x14ac:dyDescent="0.4">
      <c r="B16" s="61" t="s">
        <v>33</v>
      </c>
      <c r="D16" s="19"/>
      <c r="E16" s="62">
        <f>SUM(F16,G16)</f>
        <v>9529</v>
      </c>
      <c r="F16" s="62">
        <f t="shared" si="1"/>
        <v>4457</v>
      </c>
      <c r="G16" s="62">
        <f t="shared" si="1"/>
        <v>5072</v>
      </c>
      <c r="H16" s="62">
        <f>SUM(I16,J16)</f>
        <v>5771</v>
      </c>
      <c r="I16" s="62">
        <v>2719</v>
      </c>
      <c r="J16" s="62">
        <v>3052</v>
      </c>
      <c r="K16" s="62">
        <f>SUM(L16,M16)</f>
        <v>1654</v>
      </c>
      <c r="L16" s="62">
        <v>758</v>
      </c>
      <c r="M16" s="62">
        <v>896</v>
      </c>
      <c r="N16" s="62">
        <f t="shared" si="2"/>
        <v>2104</v>
      </c>
      <c r="O16" s="62">
        <v>980</v>
      </c>
      <c r="P16" s="63">
        <v>1124</v>
      </c>
      <c r="Q16" s="54" t="s">
        <v>28</v>
      </c>
      <c r="R16" s="54" t="s">
        <v>28</v>
      </c>
      <c r="S16" s="54" t="s">
        <v>28</v>
      </c>
      <c r="T16" s="18"/>
      <c r="U16" s="15" t="s">
        <v>34</v>
      </c>
    </row>
    <row r="17" spans="1:23" s="15" customFormat="1" ht="15" customHeight="1" x14ac:dyDescent="0.4">
      <c r="B17" s="61" t="s">
        <v>35</v>
      </c>
      <c r="D17" s="19"/>
      <c r="E17" s="62">
        <f>SUM(F17,G17)</f>
        <v>8598</v>
      </c>
      <c r="F17" s="62">
        <f t="shared" si="1"/>
        <v>4419</v>
      </c>
      <c r="G17" s="62">
        <f t="shared" si="1"/>
        <v>4179</v>
      </c>
      <c r="H17" s="64">
        <f>SUM(I17,J17)</f>
        <v>4477</v>
      </c>
      <c r="I17" s="64">
        <v>2435</v>
      </c>
      <c r="J17" s="64">
        <v>2042</v>
      </c>
      <c r="K17" s="62">
        <f>SUM(L17,M17)</f>
        <v>3189</v>
      </c>
      <c r="L17" s="62">
        <v>1504</v>
      </c>
      <c r="M17" s="62">
        <v>1685</v>
      </c>
      <c r="N17" s="62">
        <f t="shared" si="2"/>
        <v>932</v>
      </c>
      <c r="O17" s="62">
        <v>480</v>
      </c>
      <c r="P17" s="63">
        <v>452</v>
      </c>
      <c r="Q17" s="54" t="s">
        <v>28</v>
      </c>
      <c r="R17" s="54" t="s">
        <v>28</v>
      </c>
      <c r="S17" s="54" t="s">
        <v>28</v>
      </c>
      <c r="U17" s="15" t="s">
        <v>36</v>
      </c>
    </row>
    <row r="18" spans="1:23" s="15" customFormat="1" ht="15" customHeight="1" x14ac:dyDescent="0.4">
      <c r="B18" s="61" t="s">
        <v>37</v>
      </c>
      <c r="D18" s="19"/>
      <c r="E18" s="62">
        <f>SUM(F18,G18)</f>
        <v>4031</v>
      </c>
      <c r="F18" s="62">
        <f t="shared" si="1"/>
        <v>1901</v>
      </c>
      <c r="G18" s="62">
        <f t="shared" si="1"/>
        <v>2130</v>
      </c>
      <c r="H18" s="64">
        <f>SUM(I18,J18)</f>
        <v>2445</v>
      </c>
      <c r="I18" s="64">
        <v>1220</v>
      </c>
      <c r="J18" s="64">
        <v>1225</v>
      </c>
      <c r="K18" s="64">
        <f>SUM(L18,M18)</f>
        <v>1348</v>
      </c>
      <c r="L18" s="64">
        <v>563</v>
      </c>
      <c r="M18" s="64">
        <v>785</v>
      </c>
      <c r="N18" s="62">
        <f t="shared" si="2"/>
        <v>238</v>
      </c>
      <c r="O18" s="62">
        <v>118</v>
      </c>
      <c r="P18" s="63">
        <v>120</v>
      </c>
      <c r="Q18" s="54" t="s">
        <v>28</v>
      </c>
      <c r="R18" s="54" t="s">
        <v>28</v>
      </c>
      <c r="S18" s="54" t="s">
        <v>28</v>
      </c>
      <c r="U18" s="15" t="s">
        <v>38</v>
      </c>
    </row>
    <row r="19" spans="1:23" s="15" customFormat="1" ht="16.5" customHeight="1" x14ac:dyDescent="0.4">
      <c r="A19" s="65" t="s">
        <v>39</v>
      </c>
      <c r="D19" s="19"/>
      <c r="E19" s="53">
        <f>E20+E21+E22+E23+E24+E25</f>
        <v>54074</v>
      </c>
      <c r="F19" s="53">
        <f>F20+F21+F22+F23+F24+F25</f>
        <v>28268</v>
      </c>
      <c r="G19" s="53">
        <f t="shared" ref="G19:P19" si="3">G20+G21+G22+G23+G24+G25</f>
        <v>25806</v>
      </c>
      <c r="H19" s="53">
        <f t="shared" si="3"/>
        <v>39204</v>
      </c>
      <c r="I19" s="53">
        <f t="shared" si="3"/>
        <v>20445</v>
      </c>
      <c r="J19" s="53">
        <f t="shared" si="3"/>
        <v>18759</v>
      </c>
      <c r="K19" s="53">
        <f t="shared" si="3"/>
        <v>13064</v>
      </c>
      <c r="L19" s="53">
        <f t="shared" si="3"/>
        <v>6868</v>
      </c>
      <c r="M19" s="53">
        <f t="shared" si="3"/>
        <v>6196</v>
      </c>
      <c r="N19" s="53">
        <f t="shared" si="3"/>
        <v>1806</v>
      </c>
      <c r="O19" s="53">
        <f t="shared" si="3"/>
        <v>955</v>
      </c>
      <c r="P19" s="53">
        <f t="shared" si="3"/>
        <v>851</v>
      </c>
      <c r="Q19" s="59"/>
      <c r="R19" s="59"/>
      <c r="S19" s="59"/>
      <c r="T19" s="60" t="s">
        <v>40</v>
      </c>
      <c r="V19" s="56"/>
      <c r="W19" s="56"/>
    </row>
    <row r="20" spans="1:23" s="15" customFormat="1" ht="14.25" customHeight="1" x14ac:dyDescent="0.4">
      <c r="B20" s="61" t="s">
        <v>41</v>
      </c>
      <c r="D20" s="19"/>
      <c r="E20" s="62">
        <f t="shared" ref="E20:E25" si="4">SUM(F20,G20)</f>
        <v>7988</v>
      </c>
      <c r="F20" s="62">
        <f t="shared" ref="F20:G25" si="5">SUM(I20,L20,O20)</f>
        <v>3907</v>
      </c>
      <c r="G20" s="62">
        <f t="shared" si="5"/>
        <v>4081</v>
      </c>
      <c r="H20" s="62">
        <f t="shared" ref="H20:H25" si="6">SUM(I20,J20)</f>
        <v>4441</v>
      </c>
      <c r="I20" s="62">
        <v>2127</v>
      </c>
      <c r="J20" s="62">
        <v>2314</v>
      </c>
      <c r="K20" s="62">
        <f t="shared" ref="K20:K25" si="7">SUM(L20,M20)</f>
        <v>3225</v>
      </c>
      <c r="L20" s="62">
        <v>1600</v>
      </c>
      <c r="M20" s="62">
        <v>1625</v>
      </c>
      <c r="N20" s="62">
        <f t="shared" si="2"/>
        <v>322</v>
      </c>
      <c r="O20" s="62">
        <v>180</v>
      </c>
      <c r="P20" s="63">
        <v>142</v>
      </c>
      <c r="Q20" s="54" t="s">
        <v>28</v>
      </c>
      <c r="R20" s="54" t="s">
        <v>28</v>
      </c>
      <c r="S20" s="54" t="s">
        <v>28</v>
      </c>
      <c r="U20" s="15" t="s">
        <v>42</v>
      </c>
    </row>
    <row r="21" spans="1:23" ht="14.25" customHeight="1" x14ac:dyDescent="0.45">
      <c r="B21" s="61" t="s">
        <v>43</v>
      </c>
      <c r="D21" s="66"/>
      <c r="E21" s="62">
        <f t="shared" si="4"/>
        <v>9971</v>
      </c>
      <c r="F21" s="62">
        <f t="shared" si="5"/>
        <v>5037</v>
      </c>
      <c r="G21" s="62">
        <f t="shared" si="5"/>
        <v>4934</v>
      </c>
      <c r="H21" s="62">
        <f t="shared" si="6"/>
        <v>6556</v>
      </c>
      <c r="I21" s="62">
        <v>3318</v>
      </c>
      <c r="J21" s="62">
        <v>3238</v>
      </c>
      <c r="K21" s="62">
        <f t="shared" si="7"/>
        <v>3108</v>
      </c>
      <c r="L21" s="62">
        <v>1563</v>
      </c>
      <c r="M21" s="62">
        <v>1545</v>
      </c>
      <c r="N21" s="62">
        <f t="shared" si="2"/>
        <v>307</v>
      </c>
      <c r="O21" s="62">
        <v>156</v>
      </c>
      <c r="P21" s="63">
        <v>151</v>
      </c>
      <c r="Q21" s="54" t="s">
        <v>28</v>
      </c>
      <c r="R21" s="54" t="s">
        <v>28</v>
      </c>
      <c r="S21" s="54" t="s">
        <v>28</v>
      </c>
      <c r="U21" s="15" t="s">
        <v>44</v>
      </c>
    </row>
    <row r="22" spans="1:23" ht="14.25" customHeight="1" x14ac:dyDescent="0.45">
      <c r="A22" s="65"/>
      <c r="B22" s="61" t="s">
        <v>45</v>
      </c>
      <c r="D22" s="66"/>
      <c r="E22" s="62">
        <f t="shared" si="4"/>
        <v>8310</v>
      </c>
      <c r="F22" s="62">
        <f t="shared" si="5"/>
        <v>4299</v>
      </c>
      <c r="G22" s="62">
        <f t="shared" si="5"/>
        <v>4011</v>
      </c>
      <c r="H22" s="62">
        <f t="shared" si="6"/>
        <v>5969</v>
      </c>
      <c r="I22" s="62">
        <v>3131</v>
      </c>
      <c r="J22" s="62">
        <v>2838</v>
      </c>
      <c r="K22" s="62">
        <f t="shared" si="7"/>
        <v>2070</v>
      </c>
      <c r="L22" s="62">
        <v>1025</v>
      </c>
      <c r="M22" s="62">
        <v>1045</v>
      </c>
      <c r="N22" s="62">
        <f t="shared" si="2"/>
        <v>271</v>
      </c>
      <c r="O22" s="62">
        <v>143</v>
      </c>
      <c r="P22" s="63">
        <v>128</v>
      </c>
      <c r="Q22" s="54" t="s">
        <v>28</v>
      </c>
      <c r="R22" s="54" t="s">
        <v>28</v>
      </c>
      <c r="S22" s="54" t="s">
        <v>28</v>
      </c>
      <c r="U22" s="15" t="s">
        <v>46</v>
      </c>
    </row>
    <row r="23" spans="1:23" ht="14.25" customHeight="1" x14ac:dyDescent="0.45">
      <c r="B23" s="61" t="s">
        <v>47</v>
      </c>
      <c r="D23" s="66"/>
      <c r="E23" s="62">
        <f t="shared" si="4"/>
        <v>9638</v>
      </c>
      <c r="F23" s="62">
        <f t="shared" si="5"/>
        <v>5120</v>
      </c>
      <c r="G23" s="62">
        <f t="shared" si="5"/>
        <v>4518</v>
      </c>
      <c r="H23" s="62">
        <f t="shared" si="6"/>
        <v>7159</v>
      </c>
      <c r="I23" s="62">
        <v>3752</v>
      </c>
      <c r="J23" s="62">
        <v>3407</v>
      </c>
      <c r="K23" s="62">
        <f t="shared" si="7"/>
        <v>2199</v>
      </c>
      <c r="L23" s="62">
        <v>1207</v>
      </c>
      <c r="M23" s="62">
        <v>992</v>
      </c>
      <c r="N23" s="62">
        <f t="shared" si="2"/>
        <v>280</v>
      </c>
      <c r="O23" s="62">
        <v>161</v>
      </c>
      <c r="P23" s="63">
        <v>119</v>
      </c>
      <c r="Q23" s="54" t="s">
        <v>28</v>
      </c>
      <c r="R23" s="54" t="s">
        <v>28</v>
      </c>
      <c r="S23" s="54" t="s">
        <v>28</v>
      </c>
      <c r="U23" s="15" t="s">
        <v>48</v>
      </c>
    </row>
    <row r="24" spans="1:23" ht="14.25" customHeight="1" x14ac:dyDescent="0.45">
      <c r="B24" s="61" t="s">
        <v>49</v>
      </c>
      <c r="D24" s="66"/>
      <c r="E24" s="62">
        <f t="shared" si="4"/>
        <v>8834</v>
      </c>
      <c r="F24" s="62">
        <f t="shared" si="5"/>
        <v>4873</v>
      </c>
      <c r="G24" s="62">
        <f t="shared" si="5"/>
        <v>3961</v>
      </c>
      <c r="H24" s="62">
        <f t="shared" si="6"/>
        <v>7101</v>
      </c>
      <c r="I24" s="62">
        <v>3786</v>
      </c>
      <c r="J24" s="62">
        <v>3315</v>
      </c>
      <c r="K24" s="62">
        <f t="shared" si="7"/>
        <v>1454</v>
      </c>
      <c r="L24" s="62">
        <v>952</v>
      </c>
      <c r="M24" s="62">
        <v>502</v>
      </c>
      <c r="N24" s="62">
        <f t="shared" si="2"/>
        <v>279</v>
      </c>
      <c r="O24" s="62">
        <v>135</v>
      </c>
      <c r="P24" s="63">
        <v>144</v>
      </c>
      <c r="Q24" s="54" t="s">
        <v>28</v>
      </c>
      <c r="R24" s="54" t="s">
        <v>28</v>
      </c>
      <c r="S24" s="54" t="s">
        <v>28</v>
      </c>
      <c r="U24" s="15" t="s">
        <v>50</v>
      </c>
    </row>
    <row r="25" spans="1:23" ht="14.25" customHeight="1" x14ac:dyDescent="0.45">
      <c r="B25" s="61" t="s">
        <v>51</v>
      </c>
      <c r="D25" s="66"/>
      <c r="E25" s="62">
        <f t="shared" si="4"/>
        <v>9333</v>
      </c>
      <c r="F25" s="62">
        <f t="shared" si="5"/>
        <v>5032</v>
      </c>
      <c r="G25" s="62">
        <f t="shared" si="5"/>
        <v>4301</v>
      </c>
      <c r="H25" s="62">
        <f t="shared" si="6"/>
        <v>7978</v>
      </c>
      <c r="I25" s="62">
        <v>4331</v>
      </c>
      <c r="J25" s="53">
        <v>3647</v>
      </c>
      <c r="K25" s="62">
        <f t="shared" si="7"/>
        <v>1008</v>
      </c>
      <c r="L25" s="62">
        <v>521</v>
      </c>
      <c r="M25" s="62">
        <v>487</v>
      </c>
      <c r="N25" s="62">
        <f t="shared" si="2"/>
        <v>347</v>
      </c>
      <c r="O25" s="62">
        <v>180</v>
      </c>
      <c r="P25" s="63">
        <v>167</v>
      </c>
      <c r="Q25" s="54" t="s">
        <v>28</v>
      </c>
      <c r="R25" s="54" t="s">
        <v>28</v>
      </c>
      <c r="S25" s="54" t="s">
        <v>28</v>
      </c>
      <c r="U25" s="15" t="s">
        <v>52</v>
      </c>
    </row>
    <row r="26" spans="1:23" ht="17.25" customHeight="1" x14ac:dyDescent="0.45">
      <c r="A26" s="65" t="s">
        <v>53</v>
      </c>
      <c r="B26" s="15"/>
      <c r="D26" s="66"/>
      <c r="E26" s="53">
        <f>E27+E28+E29</f>
        <v>14310</v>
      </c>
      <c r="F26" s="53">
        <f>F27+F28+F29</f>
        <v>6836</v>
      </c>
      <c r="G26" s="53">
        <f t="shared" ref="G26:P26" si="8">G27+G28+G29</f>
        <v>7474</v>
      </c>
      <c r="H26" s="53">
        <f t="shared" si="8"/>
        <v>11789</v>
      </c>
      <c r="I26" s="53">
        <f t="shared" si="8"/>
        <v>5511</v>
      </c>
      <c r="J26" s="53">
        <f t="shared" si="8"/>
        <v>6278</v>
      </c>
      <c r="K26" s="53">
        <f t="shared" si="8"/>
        <v>1775</v>
      </c>
      <c r="L26" s="53">
        <f t="shared" si="8"/>
        <v>886</v>
      </c>
      <c r="M26" s="53">
        <f t="shared" si="8"/>
        <v>889</v>
      </c>
      <c r="N26" s="53">
        <f t="shared" si="8"/>
        <v>746</v>
      </c>
      <c r="O26" s="53">
        <f t="shared" si="8"/>
        <v>439</v>
      </c>
      <c r="P26" s="53">
        <f t="shared" si="8"/>
        <v>307</v>
      </c>
      <c r="Q26" s="59"/>
      <c r="R26" s="59"/>
      <c r="S26" s="59"/>
      <c r="T26" s="60" t="s">
        <v>54</v>
      </c>
      <c r="U26" s="56"/>
      <c r="V26" s="56"/>
    </row>
    <row r="27" spans="1:23" ht="15" customHeight="1" x14ac:dyDescent="0.45">
      <c r="B27" s="61" t="s">
        <v>55</v>
      </c>
      <c r="D27" s="66"/>
      <c r="E27" s="62">
        <f>SUM(F27,G27)</f>
        <v>4273</v>
      </c>
      <c r="F27" s="62">
        <f t="shared" ref="F27:G29" si="9">SUM(I27,L27,O27)</f>
        <v>2397</v>
      </c>
      <c r="G27" s="62">
        <f t="shared" si="9"/>
        <v>1876</v>
      </c>
      <c r="H27" s="62">
        <f>SUM(I27,J27)</f>
        <v>3415</v>
      </c>
      <c r="I27" s="62">
        <v>1940</v>
      </c>
      <c r="J27" s="62">
        <v>1475</v>
      </c>
      <c r="K27" s="62">
        <f>SUM(L27,M27)</f>
        <v>590</v>
      </c>
      <c r="L27" s="62">
        <v>287</v>
      </c>
      <c r="M27" s="62">
        <v>303</v>
      </c>
      <c r="N27" s="62">
        <f t="shared" si="2"/>
        <v>268</v>
      </c>
      <c r="O27" s="62">
        <v>170</v>
      </c>
      <c r="P27" s="63">
        <v>98</v>
      </c>
      <c r="Q27" s="54" t="s">
        <v>28</v>
      </c>
      <c r="R27" s="54" t="s">
        <v>28</v>
      </c>
      <c r="S27" s="54" t="s">
        <v>28</v>
      </c>
      <c r="U27" s="15" t="s">
        <v>56</v>
      </c>
    </row>
    <row r="28" spans="1:23" ht="15" customHeight="1" x14ac:dyDescent="0.45">
      <c r="B28" s="61" t="s">
        <v>57</v>
      </c>
      <c r="D28" s="66"/>
      <c r="E28" s="62">
        <f>SUM(F28,G28)</f>
        <v>3935</v>
      </c>
      <c r="F28" s="62">
        <f t="shared" si="9"/>
        <v>2202</v>
      </c>
      <c r="G28" s="62">
        <f t="shared" si="9"/>
        <v>1733</v>
      </c>
      <c r="H28" s="62">
        <f>SUM(I28,J28)</f>
        <v>3100</v>
      </c>
      <c r="I28" s="62">
        <v>1756</v>
      </c>
      <c r="J28" s="62">
        <v>1344</v>
      </c>
      <c r="K28" s="62">
        <f>SUM(L28,M28)</f>
        <v>600</v>
      </c>
      <c r="L28" s="62">
        <v>305</v>
      </c>
      <c r="M28" s="62">
        <v>295</v>
      </c>
      <c r="N28" s="62">
        <f t="shared" si="2"/>
        <v>235</v>
      </c>
      <c r="O28" s="62">
        <v>141</v>
      </c>
      <c r="P28" s="63">
        <v>94</v>
      </c>
      <c r="Q28" s="54" t="s">
        <v>28</v>
      </c>
      <c r="R28" s="54" t="s">
        <v>28</v>
      </c>
      <c r="S28" s="54" t="s">
        <v>28</v>
      </c>
      <c r="U28" s="15" t="s">
        <v>58</v>
      </c>
    </row>
    <row r="29" spans="1:23" ht="15" customHeight="1" x14ac:dyDescent="0.45">
      <c r="B29" s="61" t="s">
        <v>59</v>
      </c>
      <c r="D29" s="66"/>
      <c r="E29" s="62">
        <f>SUM(F29,G29)</f>
        <v>6102</v>
      </c>
      <c r="F29" s="62">
        <f t="shared" si="9"/>
        <v>2237</v>
      </c>
      <c r="G29" s="62">
        <f t="shared" si="9"/>
        <v>3865</v>
      </c>
      <c r="H29" s="62">
        <f>SUM(I29,J29)</f>
        <v>5274</v>
      </c>
      <c r="I29" s="62">
        <v>1815</v>
      </c>
      <c r="J29" s="62">
        <v>3459</v>
      </c>
      <c r="K29" s="62">
        <f>SUM(L29,M29)</f>
        <v>585</v>
      </c>
      <c r="L29" s="62">
        <v>294</v>
      </c>
      <c r="M29" s="62">
        <v>291</v>
      </c>
      <c r="N29" s="62">
        <f t="shared" si="2"/>
        <v>243</v>
      </c>
      <c r="O29" s="62">
        <v>128</v>
      </c>
      <c r="P29" s="63">
        <v>115</v>
      </c>
      <c r="Q29" s="54" t="s">
        <v>28</v>
      </c>
      <c r="R29" s="54" t="s">
        <v>28</v>
      </c>
      <c r="S29" s="54" t="s">
        <v>28</v>
      </c>
      <c r="U29" s="15" t="s">
        <v>60</v>
      </c>
    </row>
    <row r="30" spans="1:23" ht="16.5" customHeight="1" x14ac:dyDescent="0.45">
      <c r="A30" s="65" t="s">
        <v>61</v>
      </c>
      <c r="B30" s="15"/>
      <c r="D30" s="66"/>
      <c r="E30" s="53">
        <f>E31+E32+E33</f>
        <v>15067</v>
      </c>
      <c r="F30" s="53">
        <f>F31+F32+F33</f>
        <v>5955</v>
      </c>
      <c r="G30" s="53">
        <f t="shared" ref="G30:P30" si="10">G31+G32+G33</f>
        <v>9112</v>
      </c>
      <c r="H30" s="53">
        <f t="shared" si="10"/>
        <v>13327</v>
      </c>
      <c r="I30" s="53">
        <f>I31+I32+I33</f>
        <v>5047</v>
      </c>
      <c r="J30" s="53">
        <f t="shared" si="10"/>
        <v>8280</v>
      </c>
      <c r="K30" s="53">
        <f t="shared" si="10"/>
        <v>1092</v>
      </c>
      <c r="L30" s="53">
        <f t="shared" si="10"/>
        <v>655</v>
      </c>
      <c r="M30" s="53">
        <f t="shared" si="10"/>
        <v>437</v>
      </c>
      <c r="N30" s="53">
        <f t="shared" si="10"/>
        <v>648</v>
      </c>
      <c r="O30" s="53">
        <f t="shared" si="10"/>
        <v>253</v>
      </c>
      <c r="P30" s="53">
        <f t="shared" si="10"/>
        <v>395</v>
      </c>
      <c r="Q30" s="59"/>
      <c r="R30" s="59"/>
      <c r="S30" s="59"/>
      <c r="T30" s="60" t="s">
        <v>62</v>
      </c>
      <c r="U30" s="56"/>
      <c r="V30" s="56"/>
    </row>
    <row r="31" spans="1:23" ht="15" customHeight="1" x14ac:dyDescent="0.45">
      <c r="B31" s="61" t="s">
        <v>63</v>
      </c>
      <c r="D31" s="66"/>
      <c r="E31" s="62">
        <f>SUM(F31,G31)</f>
        <v>5429</v>
      </c>
      <c r="F31" s="62">
        <f t="shared" ref="F31:G33" si="11">SUM(I31,L31,O31)</f>
        <v>2273</v>
      </c>
      <c r="G31" s="62">
        <f t="shared" si="11"/>
        <v>3156</v>
      </c>
      <c r="H31" s="62">
        <f>SUM(I31,J31)</f>
        <v>4683</v>
      </c>
      <c r="I31" s="62">
        <v>1823</v>
      </c>
      <c r="J31" s="62">
        <v>2860</v>
      </c>
      <c r="K31" s="62">
        <f>SUM(L31,M31)</f>
        <v>466</v>
      </c>
      <c r="L31" s="62">
        <v>320</v>
      </c>
      <c r="M31" s="62">
        <v>146</v>
      </c>
      <c r="N31" s="62">
        <f t="shared" si="2"/>
        <v>280</v>
      </c>
      <c r="O31" s="62">
        <v>130</v>
      </c>
      <c r="P31" s="63">
        <v>150</v>
      </c>
      <c r="Q31" s="54" t="s">
        <v>28</v>
      </c>
      <c r="R31" s="54" t="s">
        <v>28</v>
      </c>
      <c r="S31" s="54" t="s">
        <v>28</v>
      </c>
      <c r="U31" s="15" t="s">
        <v>64</v>
      </c>
    </row>
    <row r="32" spans="1:23" ht="15" customHeight="1" x14ac:dyDescent="0.45">
      <c r="B32" s="61" t="s">
        <v>65</v>
      </c>
      <c r="D32" s="66"/>
      <c r="E32" s="62">
        <f>SUM(F32,G32)</f>
        <v>5224</v>
      </c>
      <c r="F32" s="62">
        <f t="shared" si="11"/>
        <v>1944</v>
      </c>
      <c r="G32" s="62">
        <f t="shared" si="11"/>
        <v>3280</v>
      </c>
      <c r="H32" s="62">
        <f>SUM(I32,J32)</f>
        <v>4620</v>
      </c>
      <c r="I32" s="62">
        <v>1690</v>
      </c>
      <c r="J32" s="62">
        <v>2930</v>
      </c>
      <c r="K32" s="62">
        <f>SUM(L32,M32)</f>
        <v>371</v>
      </c>
      <c r="L32" s="62">
        <v>180</v>
      </c>
      <c r="M32" s="62">
        <v>191</v>
      </c>
      <c r="N32" s="62">
        <f t="shared" si="2"/>
        <v>233</v>
      </c>
      <c r="O32" s="62">
        <v>74</v>
      </c>
      <c r="P32" s="63">
        <v>159</v>
      </c>
      <c r="Q32" s="54" t="s">
        <v>28</v>
      </c>
      <c r="R32" s="54" t="s">
        <v>28</v>
      </c>
      <c r="S32" s="54" t="s">
        <v>28</v>
      </c>
      <c r="U32" s="15" t="s">
        <v>66</v>
      </c>
    </row>
    <row r="33" spans="1:22" ht="15" customHeight="1" x14ac:dyDescent="0.45">
      <c r="B33" s="15" t="s">
        <v>67</v>
      </c>
      <c r="D33" s="66"/>
      <c r="E33" s="62">
        <f>SUM(F33,G33)</f>
        <v>4414</v>
      </c>
      <c r="F33" s="62">
        <f t="shared" si="11"/>
        <v>1738</v>
      </c>
      <c r="G33" s="62">
        <f t="shared" si="11"/>
        <v>2676</v>
      </c>
      <c r="H33" s="62">
        <f>SUM(I33,J33)</f>
        <v>4024</v>
      </c>
      <c r="I33" s="62">
        <v>1534</v>
      </c>
      <c r="J33" s="62">
        <v>2490</v>
      </c>
      <c r="K33" s="62">
        <f>SUM(L33,M33)</f>
        <v>255</v>
      </c>
      <c r="L33" s="62">
        <v>155</v>
      </c>
      <c r="M33" s="62">
        <v>100</v>
      </c>
      <c r="N33" s="62">
        <f t="shared" si="2"/>
        <v>135</v>
      </c>
      <c r="O33" s="62">
        <v>49</v>
      </c>
      <c r="P33" s="63">
        <v>86</v>
      </c>
      <c r="Q33" s="54" t="s">
        <v>28</v>
      </c>
      <c r="R33" s="54" t="s">
        <v>28</v>
      </c>
      <c r="S33" s="54" t="s">
        <v>28</v>
      </c>
      <c r="U33" s="15" t="s">
        <v>68</v>
      </c>
    </row>
    <row r="34" spans="1:22" ht="3" customHeight="1" x14ac:dyDescent="0.45">
      <c r="A34" s="67"/>
      <c r="B34" s="67"/>
      <c r="C34" s="67"/>
      <c r="D34" s="67"/>
      <c r="E34" s="68"/>
      <c r="F34" s="69"/>
      <c r="G34" s="69"/>
      <c r="H34" s="68"/>
      <c r="I34" s="68">
        <v>3272</v>
      </c>
      <c r="J34" s="69">
        <v>5130</v>
      </c>
      <c r="K34" s="68"/>
      <c r="L34" s="68">
        <v>268</v>
      </c>
      <c r="M34" s="69"/>
      <c r="N34" s="68"/>
      <c r="O34" s="68">
        <v>166</v>
      </c>
      <c r="P34" s="69"/>
      <c r="Q34" s="68"/>
      <c r="R34" s="68">
        <v>132</v>
      </c>
      <c r="S34" s="69"/>
      <c r="T34" s="67"/>
      <c r="U34" s="67"/>
    </row>
    <row r="35" spans="1:22" ht="3" customHeight="1" x14ac:dyDescent="0.45">
      <c r="V35" s="70"/>
    </row>
    <row r="36" spans="1:22" s="71" customFormat="1" ht="18" x14ac:dyDescent="0.4">
      <c r="A36" s="15"/>
      <c r="B36" s="71" t="s">
        <v>69</v>
      </c>
      <c r="C36" s="15"/>
      <c r="D36" s="15"/>
      <c r="E36" s="15"/>
      <c r="F36" s="15"/>
      <c r="G36" s="15"/>
      <c r="J36" s="72"/>
      <c r="K36" s="72"/>
      <c r="L36" s="72"/>
      <c r="M36" s="72"/>
      <c r="N36" s="72"/>
      <c r="O36" s="72"/>
      <c r="P36" s="72"/>
      <c r="U36" s="15"/>
    </row>
    <row r="37" spans="1:22" s="73" customFormat="1" ht="18.75" x14ac:dyDescent="0.4">
      <c r="B37" s="73" t="s">
        <v>70</v>
      </c>
      <c r="J37" s="73" t="s">
        <v>71</v>
      </c>
    </row>
    <row r="38" spans="1:22" s="74" customFormat="1" x14ac:dyDescent="0.45">
      <c r="C38" s="71" t="s">
        <v>72</v>
      </c>
      <c r="J38" s="74" t="s">
        <v>73</v>
      </c>
    </row>
  </sheetData>
  <mergeCells count="22">
    <mergeCell ref="H9:J9"/>
    <mergeCell ref="K9:M9"/>
    <mergeCell ref="N9:P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78740157480314965" right="0.11811023622047245" top="0.78740157480314965" bottom="0.39370078740157483" header="0.51181102362204722" footer="0.43307086614173229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T-3.6น42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2014-04-08T15:05:04Z</dcterms:created>
  <dcterms:modified xsi:type="dcterms:W3CDTF">2014-04-08T15:05:42Z</dcterms:modified>
</cp:coreProperties>
</file>