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6น102" sheetId="1" r:id="rId1"/>
  </sheets>
  <definedNames>
    <definedName name="_xlnm.Print_Area" localSheetId="0">'T-9.6น102'!$A$1:$M$39</definedName>
  </definedNames>
  <calcPr calcId="144525"/>
</workbook>
</file>

<file path=xl/calcChain.xml><?xml version="1.0" encoding="utf-8"?>
<calcChain xmlns="http://schemas.openxmlformats.org/spreadsheetml/2006/main">
  <c r="J32" i="1" l="1"/>
  <c r="I32" i="1"/>
  <c r="J31" i="1"/>
  <c r="I31" i="1"/>
  <c r="J28" i="1"/>
  <c r="I28" i="1"/>
  <c r="J27" i="1"/>
  <c r="I27" i="1"/>
  <c r="I26" i="1"/>
  <c r="J23" i="1"/>
  <c r="I23" i="1"/>
  <c r="I19" i="1"/>
  <c r="I13" i="1"/>
  <c r="I11" i="1"/>
</calcChain>
</file>

<file path=xl/sharedStrings.xml><?xml version="1.0" encoding="utf-8"?>
<sst xmlns="http://schemas.openxmlformats.org/spreadsheetml/2006/main" count="63" uniqueCount="45">
  <si>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</si>
  <si>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2555</t>
  </si>
  <si>
    <t>TABLE</t>
  </si>
  <si>
    <t>PLANTED AREA OF FIELD CROPS, HARVESTED AREA, PRODUCTION AND YIELD PER RAI BY TYPE OF FIELD CROPS : CROP YEAR 2012</t>
  </si>
  <si>
    <t>ชนิดของพืชไร่</t>
  </si>
  <si>
    <t>เนื้อที่เพาะปลูก  (ไร่)</t>
  </si>
  <si>
    <t>เนื้อที่เก็บเกี่ยว 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</si>
  <si>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</si>
  <si>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</si>
  <si>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</si>
  <si>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</si>
  <si>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</si>
  <si>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(tons)</t>
  </si>
  <si>
    <t>Yield per rai (kgs.)</t>
  </si>
  <si>
    <t xml:space="preserve">   ข้าวโพดเลี้ยงสัตว์            </t>
  </si>
  <si>
    <t>Maize</t>
  </si>
  <si>
    <t xml:space="preserve">   ข้าวฟ่างเลี้ยงสัตว์           </t>
  </si>
  <si>
    <t>-</t>
  </si>
  <si>
    <t>Sorghum158.16</t>
  </si>
  <si>
    <t xml:space="preserve">   งาดำ                          </t>
  </si>
  <si>
    <t>Black  sesame</t>
  </si>
  <si>
    <t xml:space="preserve">   งาแดง                         </t>
  </si>
  <si>
    <t>Red  sesame</t>
  </si>
  <si>
    <t xml:space="preserve">   ถั่วเขียวผิวดำ                </t>
  </si>
  <si>
    <t>Black matpe bean</t>
  </si>
  <si>
    <t xml:space="preserve">   ถั่วเขียวผิวมัน               </t>
  </si>
  <si>
    <t>Mung  bean</t>
  </si>
  <si>
    <t xml:space="preserve">   ถั่วเหลือง                    </t>
  </si>
  <si>
    <t>Soy  bean</t>
  </si>
  <si>
    <t xml:space="preserve">   ถั่วเหลืองฝักสด (ถั่วแระ)     </t>
  </si>
  <si>
    <t>Soya - bean</t>
  </si>
  <si>
    <t xml:space="preserve">   ถั่วลิสง                 </t>
  </si>
  <si>
    <t>Groundnut</t>
  </si>
  <si>
    <t xml:space="preserve">   ทานตะวัน                      </t>
  </si>
  <si>
    <t>Sunflower</t>
  </si>
  <si>
    <t xml:space="preserve">   มันสำปะหลัง                   </t>
  </si>
  <si>
    <t>Cassava</t>
  </si>
  <si>
    <t xml:space="preserve">   ยาสูบ                         </t>
  </si>
  <si>
    <t>Tobacco</t>
  </si>
  <si>
    <t xml:space="preserve">   มันเทศ</t>
  </si>
  <si>
    <t>Sweet potato</t>
  </si>
  <si>
    <t xml:space="preserve">   อ้อยโรงงาน                    </t>
  </si>
  <si>
    <t>Sugarcame  (Intustry)</t>
  </si>
  <si>
    <t xml:space="preserve">    ที่มา:   สำนักงานเกษตรจังหวัดเพชรบูรณ์</t>
  </si>
  <si>
    <t xml:space="preserve">              Source:  Phetchabun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</si>
</sst>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color indexed="10"/>
      <name val="AngsanaUPC"/>
      <family val="1"/>
      <charset val="222"/>
    </font>
    <font>
      <sz val="12"/>
      <color indexed="10"/>
      <name val="AngsanaUPC"/>
      <family val="1"/>
      <charset val="222"/>
    </font>
    <font>
      <sz val="12"/>
      <color rgb="FF333333"/>
      <name val="Noras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2" fillId="0" borderId="7" xfId="0" applyFont="1" applyBorder="1"/>
    <xf numFmtId="187" fontId="5" fillId="0" borderId="0" xfId="0" applyNumberFormat="1" applyFont="1" applyBorder="1" applyAlignment="1"/>
    <xf numFmtId="187" fontId="5" fillId="0" borderId="7" xfId="0" applyNumberFormat="1" applyFont="1" applyBorder="1" applyAlignment="1"/>
    <xf numFmtId="187" fontId="5" fillId="0" borderId="8" xfId="0" applyNumberFormat="1" applyFont="1" applyBorder="1" applyAlignment="1"/>
    <xf numFmtId="187" fontId="5" fillId="0" borderId="7" xfId="0" applyNumberFormat="1" applyFont="1" applyBorder="1" applyAlignment="1">
      <alignment horizontal="right" indent="1"/>
    </xf>
    <xf numFmtId="187" fontId="5" fillId="0" borderId="8" xfId="0" applyNumberFormat="1" applyFont="1" applyBorder="1" applyAlignment="1">
      <alignment horizontal="right" indent="1"/>
    </xf>
    <xf numFmtId="187" fontId="5" fillId="0" borderId="9" xfId="0" applyNumberFormat="1" applyFont="1" applyBorder="1" applyAlignment="1">
      <alignment horizontal="right" indent="1"/>
    </xf>
    <xf numFmtId="0" fontId="2" fillId="0" borderId="8" xfId="0" applyFont="1" applyBorder="1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 applyBorder="1"/>
    <xf numFmtId="0" fontId="7" fillId="0" borderId="7" xfId="0" applyFont="1" applyBorder="1"/>
    <xf numFmtId="187" fontId="8" fillId="0" borderId="0" xfId="0" applyNumberFormat="1" applyFont="1" applyBorder="1" applyAlignment="1"/>
    <xf numFmtId="187" fontId="8" fillId="0" borderId="7" xfId="0" applyNumberFormat="1" applyFont="1" applyBorder="1" applyAlignment="1"/>
    <xf numFmtId="187" fontId="8" fillId="0" borderId="8" xfId="0" applyNumberFormat="1" applyFont="1" applyBorder="1" applyAlignment="1"/>
    <xf numFmtId="187" fontId="8" fillId="0" borderId="7" xfId="0" applyNumberFormat="1" applyFont="1" applyBorder="1" applyAlignment="1">
      <alignment horizontal="right" indent="1"/>
    </xf>
    <xf numFmtId="0" fontId="7" fillId="0" borderId="8" xfId="0" applyFont="1" applyBorder="1"/>
    <xf numFmtId="0" fontId="8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right"/>
    </xf>
    <xf numFmtId="187" fontId="5" fillId="0" borderId="8" xfId="0" applyNumberFormat="1" applyFont="1" applyBorder="1" applyAlignment="1">
      <alignment horizontal="right"/>
    </xf>
    <xf numFmtId="187" fontId="8" fillId="0" borderId="8" xfId="0" applyNumberFormat="1" applyFont="1" applyBorder="1" applyAlignment="1">
      <alignment horizontal="right" indent="1"/>
    </xf>
    <xf numFmtId="0" fontId="8" fillId="0" borderId="0" xfId="0" applyFont="1"/>
    <xf numFmtId="187" fontId="8" fillId="0" borderId="9" xfId="0" applyNumberFormat="1" applyFont="1" applyBorder="1" applyAlignment="1">
      <alignment horizontal="right" indent="1"/>
    </xf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4" fontId="9" fillId="0" borderId="0" xfId="0" applyNumberFormat="1" applyFont="1" applyFill="1" applyAlignment="1">
      <alignment horizontal="right" vertical="center"/>
    </xf>
    <xf numFmtId="0" fontId="4" fillId="0" borderId="0" xfId="0" applyFont="1" applyBorder="1"/>
    <xf numFmtId="4" fontId="9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16</xdr:row>
      <xdr:rowOff>0</xdr:rowOff>
    </xdr:from>
    <xdr:to>
      <xdr:col>2</xdr:col>
      <xdr:colOff>2114550</xdr:colOff>
      <xdr:row>16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52425" y="299085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104775</xdr:colOff>
      <xdr:row>0</xdr:row>
      <xdr:rowOff>114300</xdr:rowOff>
    </xdr:from>
    <xdr:to>
      <xdr:col>13</xdr:col>
      <xdr:colOff>57150</xdr:colOff>
      <xdr:row>39</xdr:row>
      <xdr:rowOff>142875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9448800" y="114300"/>
          <a:ext cx="476250" cy="6619875"/>
          <a:chOff x="9677400" y="0"/>
          <a:chExt cx="517417" cy="651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91232" y="328323"/>
            <a:ext cx="403585" cy="3780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77400" y="0"/>
            <a:ext cx="517417" cy="403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766939" y="3409010"/>
            <a:ext cx="6192000" cy="29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8"/>
  <sheetViews>
    <sheetView showGridLines="0" tabSelected="1" workbookViewId="0">
      <selection activeCell="I13" sqref="I13"/>
    </sheetView>
  </sheetViews>
  <sheetFormatPr defaultRowHeight="21"/>
  <cols>
    <col min="1" max="1" width="1.7109375" style="3" customWidth="1"/>
    <col min="2" max="2" width="6.140625" style="3" customWidth="1"/>
    <col min="3" max="3" width="4.140625" style="3" customWidth="1"/>
    <col min="4" max="4" width="22.28515625" style="3" customWidth="1"/>
    <col min="5" max="5" width="14.42578125" style="3" customWidth="1"/>
    <col min="6" max="6" width="4" style="3" customWidth="1"/>
    <col min="7" max="7" width="13.5703125" style="3" customWidth="1"/>
    <col min="8" max="8" width="3.7109375" style="3" customWidth="1"/>
    <col min="9" max="9" width="20.140625" style="3" customWidth="1"/>
    <col min="10" max="10" width="20" style="3" customWidth="1"/>
    <col min="11" max="11" width="3.7109375" style="3" customWidth="1"/>
    <col min="12" max="12" width="26.28515625" style="3" customWidth="1"/>
    <col min="13" max="13" width="7.85546875" style="3" customWidth="1"/>
    <col min="14" max="14" width="9" style="8" customWidth="1"/>
    <col min="15" max="16384" width="9.140625" style="8"/>
  </cols>
  <sheetData>
    <row r="1" spans="1:13" s="4" customFormat="1">
      <c r="A1" s="1"/>
      <c r="B1" s="1" t="s">
        <v>0</v>
      </c>
      <c r="C1" s="2">
        <v>9.6</v>
      </c>
      <c r="D1" s="1" t="s">
        <v>1</v>
      </c>
      <c r="E1" s="1"/>
      <c r="F1" s="1"/>
      <c r="G1" s="1"/>
      <c r="H1" s="1"/>
      <c r="I1" s="1"/>
      <c r="J1" s="1"/>
      <c r="K1" s="3"/>
      <c r="L1" s="3"/>
      <c r="M1" s="3"/>
    </row>
    <row r="2" spans="1:13" s="7" customFormat="1">
      <c r="A2" s="5"/>
      <c r="B2" s="5" t="s">
        <v>2</v>
      </c>
      <c r="C2" s="2">
        <v>9.6</v>
      </c>
      <c r="D2" s="5" t="s">
        <v>3</v>
      </c>
      <c r="E2" s="5"/>
      <c r="F2" s="5"/>
      <c r="G2" s="5"/>
      <c r="H2" s="5"/>
      <c r="I2" s="5"/>
      <c r="J2" s="5"/>
      <c r="K2" s="6"/>
      <c r="L2" s="6"/>
      <c r="M2" s="6"/>
    </row>
    <row r="3" spans="1:13" ht="6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13" s="18" customFormat="1" ht="24" customHeight="1">
      <c r="A4" s="9" t="s">
        <v>4</v>
      </c>
      <c r="B4" s="9"/>
      <c r="C4" s="9"/>
      <c r="D4" s="10"/>
      <c r="E4" s="11" t="s">
        <v>5</v>
      </c>
      <c r="F4" s="11"/>
      <c r="G4" s="12" t="s">
        <v>6</v>
      </c>
      <c r="H4" s="13"/>
      <c r="I4" s="14" t="s">
        <v>7</v>
      </c>
      <c r="J4" s="15" t="s">
        <v>8</v>
      </c>
      <c r="K4" s="16" t="s">
        <v>9</v>
      </c>
      <c r="L4" s="9"/>
      <c r="M4" s="17"/>
    </row>
    <row r="5" spans="1:13" s="18" customFormat="1" ht="24" customHeight="1">
      <c r="A5" s="19"/>
      <c r="B5" s="19"/>
      <c r="C5" s="19"/>
      <c r="D5" s="20"/>
      <c r="E5" s="21" t="s">
        <v>10</v>
      </c>
      <c r="F5" s="22"/>
      <c r="G5" s="23" t="s">
        <v>11</v>
      </c>
      <c r="H5" s="22"/>
      <c r="I5" s="24" t="s">
        <v>12</v>
      </c>
      <c r="J5" s="25" t="s">
        <v>13</v>
      </c>
      <c r="K5" s="26"/>
      <c r="L5" s="27"/>
      <c r="M5" s="17"/>
    </row>
    <row r="6" spans="1:13" s="36" customFormat="1" ht="13.5" customHeight="1">
      <c r="A6" s="28"/>
      <c r="B6" s="28"/>
      <c r="C6" s="28"/>
      <c r="D6" s="29"/>
      <c r="E6" s="30"/>
      <c r="F6" s="31"/>
      <c r="G6" s="32"/>
      <c r="H6" s="31"/>
      <c r="I6" s="33"/>
      <c r="J6" s="31"/>
      <c r="K6" s="34"/>
      <c r="L6" s="35"/>
      <c r="M6" s="28"/>
    </row>
    <row r="7" spans="1:13">
      <c r="A7" s="8"/>
      <c r="B7" s="8"/>
      <c r="C7" s="37" t="s">
        <v>14</v>
      </c>
      <c r="D7" s="38"/>
      <c r="E7" s="39">
        <v>980411.5</v>
      </c>
      <c r="F7" s="40"/>
      <c r="G7" s="41">
        <v>712037.75</v>
      </c>
      <c r="H7" s="42"/>
      <c r="I7" s="43">
        <v>814921960</v>
      </c>
      <c r="J7" s="44">
        <v>2197.86</v>
      </c>
      <c r="K7" s="45"/>
      <c r="L7" s="46" t="s">
        <v>15</v>
      </c>
      <c r="M7" s="46"/>
    </row>
    <row r="8" spans="1:13" s="47" customFormat="1" hidden="1">
      <c r="C8" s="48" t="s">
        <v>14</v>
      </c>
      <c r="D8" s="49"/>
      <c r="E8" s="50"/>
      <c r="F8" s="51"/>
      <c r="G8" s="52"/>
      <c r="H8" s="53"/>
      <c r="I8" s="43">
        <v>814921960</v>
      </c>
      <c r="J8" s="44">
        <v>2197.86</v>
      </c>
      <c r="K8" s="54"/>
      <c r="L8" s="55"/>
      <c r="M8" s="55"/>
    </row>
    <row r="9" spans="1:13" s="47" customFormat="1" hidden="1">
      <c r="C9" s="48" t="s">
        <v>14</v>
      </c>
      <c r="D9" s="49"/>
      <c r="E9" s="50"/>
      <c r="F9" s="51"/>
      <c r="G9" s="52"/>
      <c r="H9" s="53"/>
      <c r="I9" s="43">
        <v>814921960</v>
      </c>
      <c r="J9" s="44">
        <v>2197.86</v>
      </c>
      <c r="K9" s="54"/>
      <c r="L9" s="55"/>
      <c r="M9" s="55"/>
    </row>
    <row r="10" spans="1:13">
      <c r="A10" s="8"/>
      <c r="B10" s="8"/>
      <c r="C10" s="37" t="s">
        <v>16</v>
      </c>
      <c r="D10" s="38"/>
      <c r="E10" s="56" t="s">
        <v>17</v>
      </c>
      <c r="F10" s="40"/>
      <c r="G10" s="57" t="s">
        <v>17</v>
      </c>
      <c r="H10" s="42"/>
      <c r="I10" s="43" t="s">
        <v>17</v>
      </c>
      <c r="J10" s="44" t="s">
        <v>17</v>
      </c>
      <c r="K10" s="45"/>
      <c r="L10" s="37" t="s">
        <v>18</v>
      </c>
      <c r="M10" s="18"/>
    </row>
    <row r="11" spans="1:13">
      <c r="A11" s="8"/>
      <c r="B11" s="8"/>
      <c r="C11" s="37" t="s">
        <v>19</v>
      </c>
      <c r="D11" s="38"/>
      <c r="E11" s="39">
        <v>6282</v>
      </c>
      <c r="F11" s="40"/>
      <c r="G11" s="41">
        <v>6282</v>
      </c>
      <c r="H11" s="42"/>
      <c r="I11" s="43">
        <f>241046/1000</f>
        <v>241.04599999999999</v>
      </c>
      <c r="J11" s="44">
        <v>38.369999999999997</v>
      </c>
      <c r="K11" s="45"/>
      <c r="L11" s="37" t="s">
        <v>20</v>
      </c>
      <c r="M11" s="18"/>
    </row>
    <row r="12" spans="1:13">
      <c r="A12" s="8"/>
      <c r="B12" s="8"/>
      <c r="C12" s="37" t="s">
        <v>21</v>
      </c>
      <c r="D12" s="38"/>
      <c r="E12" s="39">
        <v>6282</v>
      </c>
      <c r="F12" s="40"/>
      <c r="G12" s="41">
        <v>6282</v>
      </c>
      <c r="H12" s="42"/>
      <c r="I12" s="43">
        <v>241</v>
      </c>
      <c r="J12" s="44">
        <v>38.369999999999997</v>
      </c>
      <c r="K12" s="45"/>
      <c r="L12" s="37" t="s">
        <v>22</v>
      </c>
      <c r="M12" s="18"/>
    </row>
    <row r="13" spans="1:13">
      <c r="A13" s="8"/>
      <c r="B13" s="8"/>
      <c r="C13" s="37" t="s">
        <v>23</v>
      </c>
      <c r="D13" s="38"/>
      <c r="E13" s="39">
        <v>45316</v>
      </c>
      <c r="F13" s="40"/>
      <c r="G13" s="41">
        <v>41370</v>
      </c>
      <c r="H13" s="42"/>
      <c r="I13" s="43">
        <f>4635521.2/1000</f>
        <v>4635.5212000000001</v>
      </c>
      <c r="J13" s="44">
        <v>112.05</v>
      </c>
      <c r="K13" s="45"/>
      <c r="L13" s="37" t="s">
        <v>24</v>
      </c>
      <c r="M13" s="18"/>
    </row>
    <row r="14" spans="1:13" s="47" customFormat="1" hidden="1">
      <c r="C14" s="48" t="s">
        <v>23</v>
      </c>
      <c r="D14" s="49"/>
      <c r="E14" s="50"/>
      <c r="F14" s="51"/>
      <c r="G14" s="52"/>
      <c r="H14" s="53"/>
      <c r="I14" s="58"/>
      <c r="J14" s="44"/>
      <c r="K14" s="54"/>
      <c r="L14" s="48"/>
      <c r="M14" s="59"/>
    </row>
    <row r="15" spans="1:13" s="47" customFormat="1" hidden="1">
      <c r="C15" s="48" t="s">
        <v>23</v>
      </c>
      <c r="D15" s="49"/>
      <c r="E15" s="50"/>
      <c r="F15" s="51"/>
      <c r="G15" s="52"/>
      <c r="H15" s="53"/>
      <c r="I15" s="58"/>
      <c r="J15" s="44"/>
      <c r="K15" s="54"/>
      <c r="L15" s="48"/>
      <c r="M15" s="59"/>
    </row>
    <row r="16" spans="1:13">
      <c r="A16" s="8"/>
      <c r="B16" s="8"/>
      <c r="C16" s="37" t="s">
        <v>25</v>
      </c>
      <c r="D16" s="38"/>
      <c r="E16" s="39">
        <v>221753</v>
      </c>
      <c r="F16" s="40"/>
      <c r="G16" s="41">
        <v>175188</v>
      </c>
      <c r="H16" s="42"/>
      <c r="I16" s="43">
        <v>24944.52</v>
      </c>
      <c r="J16" s="44">
        <v>142.38</v>
      </c>
      <c r="K16" s="45"/>
      <c r="L16" s="37" t="s">
        <v>26</v>
      </c>
      <c r="M16" s="18"/>
    </row>
    <row r="17" spans="1:13" hidden="1">
      <c r="A17" s="8"/>
      <c r="B17" s="8"/>
      <c r="C17" s="48" t="s">
        <v>25</v>
      </c>
      <c r="D17" s="38"/>
      <c r="E17" s="39"/>
      <c r="F17" s="40"/>
      <c r="G17" s="41"/>
      <c r="H17" s="42"/>
      <c r="I17" s="43"/>
      <c r="J17" s="44"/>
      <c r="K17" s="45"/>
      <c r="L17" s="37"/>
      <c r="M17" s="18"/>
    </row>
    <row r="18" spans="1:13" hidden="1">
      <c r="A18" s="8"/>
      <c r="B18" s="8"/>
      <c r="C18" s="48" t="s">
        <v>25</v>
      </c>
      <c r="D18" s="38"/>
      <c r="E18" s="39"/>
      <c r="F18" s="40"/>
      <c r="G18" s="41"/>
      <c r="H18" s="42"/>
      <c r="I18" s="43"/>
      <c r="J18" s="44"/>
      <c r="K18" s="45"/>
      <c r="L18" s="37"/>
      <c r="M18" s="18"/>
    </row>
    <row r="19" spans="1:13">
      <c r="A19" s="8"/>
      <c r="B19" s="8"/>
      <c r="C19" s="37" t="s">
        <v>27</v>
      </c>
      <c r="D19" s="38"/>
      <c r="E19" s="39">
        <v>1327</v>
      </c>
      <c r="F19" s="40"/>
      <c r="G19" s="41">
        <v>1180</v>
      </c>
      <c r="H19" s="42"/>
      <c r="I19" s="43">
        <f>371620/1000</f>
        <v>371.62</v>
      </c>
      <c r="J19" s="44">
        <v>314.93</v>
      </c>
      <c r="K19" s="45"/>
      <c r="L19" s="37" t="s">
        <v>28</v>
      </c>
      <c r="M19" s="18"/>
    </row>
    <row r="20" spans="1:13" s="47" customFormat="1" hidden="1">
      <c r="C20" s="48" t="s">
        <v>27</v>
      </c>
      <c r="D20" s="49"/>
      <c r="E20" s="50"/>
      <c r="F20" s="51"/>
      <c r="G20" s="52"/>
      <c r="H20" s="53"/>
      <c r="I20" s="58"/>
      <c r="J20" s="44"/>
      <c r="K20" s="54"/>
      <c r="L20" s="48"/>
      <c r="M20" s="59"/>
    </row>
    <row r="21" spans="1:13" s="47" customFormat="1" hidden="1">
      <c r="C21" s="48" t="s">
        <v>27</v>
      </c>
      <c r="D21" s="49"/>
      <c r="E21" s="50"/>
      <c r="F21" s="51"/>
      <c r="G21" s="52"/>
      <c r="H21" s="53"/>
      <c r="I21" s="58"/>
      <c r="J21" s="44"/>
      <c r="K21" s="54"/>
      <c r="L21" s="48"/>
      <c r="M21" s="59"/>
    </row>
    <row r="22" spans="1:13">
      <c r="A22" s="8"/>
      <c r="B22" s="8"/>
      <c r="C22" s="37" t="s">
        <v>29</v>
      </c>
      <c r="D22" s="38"/>
      <c r="E22" s="39">
        <v>500</v>
      </c>
      <c r="F22" s="40"/>
      <c r="G22" s="57" t="s">
        <v>17</v>
      </c>
      <c r="H22" s="42"/>
      <c r="I22" s="43" t="s">
        <v>17</v>
      </c>
      <c r="J22" s="43" t="s">
        <v>17</v>
      </c>
      <c r="K22" s="45"/>
      <c r="L22" s="37" t="s">
        <v>30</v>
      </c>
      <c r="M22" s="18"/>
    </row>
    <row r="23" spans="1:13">
      <c r="A23" s="8"/>
      <c r="B23" s="8"/>
      <c r="C23" s="37" t="s">
        <v>31</v>
      </c>
      <c r="D23" s="38"/>
      <c r="E23" s="39">
        <v>65</v>
      </c>
      <c r="F23" s="40"/>
      <c r="G23" s="41">
        <v>65</v>
      </c>
      <c r="H23" s="42"/>
      <c r="I23" s="43">
        <f>18840/1000</f>
        <v>18.84</v>
      </c>
      <c r="J23" s="44">
        <f>18840/65</f>
        <v>289.84615384615387</v>
      </c>
      <c r="K23" s="45"/>
      <c r="L23" s="37" t="s">
        <v>32</v>
      </c>
      <c r="M23" s="18"/>
    </row>
    <row r="24" spans="1:13" s="47" customFormat="1" hidden="1">
      <c r="C24" s="48" t="s">
        <v>31</v>
      </c>
      <c r="D24" s="49"/>
      <c r="E24" s="50"/>
      <c r="F24" s="51"/>
      <c r="G24" s="52"/>
      <c r="H24" s="53"/>
      <c r="I24" s="58"/>
      <c r="J24" s="44"/>
      <c r="K24" s="54"/>
      <c r="L24" s="48"/>
      <c r="M24" s="59"/>
    </row>
    <row r="25" spans="1:13" s="47" customFormat="1" hidden="1">
      <c r="C25" s="48" t="s">
        <v>31</v>
      </c>
      <c r="D25" s="49"/>
      <c r="E25" s="50"/>
      <c r="F25" s="51"/>
      <c r="G25" s="52"/>
      <c r="H25" s="53"/>
      <c r="I25" s="58"/>
      <c r="J25" s="44"/>
      <c r="K25" s="54"/>
      <c r="L25" s="48"/>
      <c r="M25" s="59"/>
    </row>
    <row r="26" spans="1:13">
      <c r="A26" s="8"/>
      <c r="B26" s="8"/>
      <c r="C26" s="37" t="s">
        <v>33</v>
      </c>
      <c r="D26" s="38"/>
      <c r="E26" s="39">
        <v>355</v>
      </c>
      <c r="F26" s="40"/>
      <c r="G26" s="41">
        <v>105</v>
      </c>
      <c r="H26" s="42"/>
      <c r="I26" s="43">
        <f>20685/1000</f>
        <v>20.684999999999999</v>
      </c>
      <c r="J26" s="44">
        <v>197</v>
      </c>
      <c r="K26" s="45"/>
      <c r="L26" s="37" t="s">
        <v>34</v>
      </c>
      <c r="M26" s="37"/>
    </row>
    <row r="27" spans="1:13">
      <c r="A27" s="8"/>
      <c r="B27" s="8"/>
      <c r="C27" s="37" t="s">
        <v>35</v>
      </c>
      <c r="D27" s="38"/>
      <c r="E27" s="39">
        <v>254313</v>
      </c>
      <c r="F27" s="40"/>
      <c r="G27" s="41">
        <v>136109</v>
      </c>
      <c r="H27" s="42"/>
      <c r="I27" s="43">
        <f>456557694/1000</f>
        <v>456557.69400000002</v>
      </c>
      <c r="J27" s="44">
        <f>456557694/G27</f>
        <v>3354.353452012725</v>
      </c>
      <c r="K27" s="45"/>
      <c r="L27" s="37" t="s">
        <v>36</v>
      </c>
      <c r="M27" s="18"/>
    </row>
    <row r="28" spans="1:13">
      <c r="A28" s="8"/>
      <c r="B28" s="8"/>
      <c r="C28" s="37" t="s">
        <v>37</v>
      </c>
      <c r="D28" s="38"/>
      <c r="E28" s="39">
        <v>26061</v>
      </c>
      <c r="F28" s="40"/>
      <c r="G28" s="41">
        <v>9550</v>
      </c>
      <c r="H28" s="42"/>
      <c r="I28" s="43">
        <f>3354288/1000</f>
        <v>3354.288</v>
      </c>
      <c r="J28" s="44">
        <f>3354288/G28</f>
        <v>351.23434554973824</v>
      </c>
      <c r="K28" s="45"/>
      <c r="L28" s="37" t="s">
        <v>38</v>
      </c>
      <c r="M28" s="18"/>
    </row>
    <row r="29" spans="1:13" s="47" customFormat="1" hidden="1">
      <c r="C29" s="48" t="s">
        <v>37</v>
      </c>
      <c r="D29" s="49"/>
      <c r="E29" s="50"/>
      <c r="F29" s="51"/>
      <c r="G29" s="52"/>
      <c r="H29" s="53"/>
      <c r="I29" s="60"/>
      <c r="J29" s="42"/>
      <c r="K29" s="54"/>
      <c r="L29" s="48"/>
      <c r="M29" s="59"/>
    </row>
    <row r="30" spans="1:13" s="47" customFormat="1" hidden="1">
      <c r="C30" s="48" t="s">
        <v>37</v>
      </c>
      <c r="D30" s="49"/>
      <c r="E30" s="50"/>
      <c r="F30" s="51"/>
      <c r="G30" s="52"/>
      <c r="H30" s="53"/>
      <c r="I30" s="60"/>
      <c r="J30" s="42"/>
      <c r="K30" s="54"/>
      <c r="L30" s="48"/>
      <c r="M30" s="59"/>
    </row>
    <row r="31" spans="1:13">
      <c r="A31" s="8"/>
      <c r="B31" s="8"/>
      <c r="C31" s="37" t="s">
        <v>39</v>
      </c>
      <c r="D31" s="38"/>
      <c r="E31" s="39">
        <v>579</v>
      </c>
      <c r="F31" s="40"/>
      <c r="G31" s="41">
        <v>314</v>
      </c>
      <c r="H31" s="42"/>
      <c r="I31" s="44">
        <f>1042500/1000</f>
        <v>1042.5</v>
      </c>
      <c r="J31" s="42">
        <f>1042500/G31</f>
        <v>3320.063694267516</v>
      </c>
      <c r="K31" s="45"/>
      <c r="L31" s="37" t="s">
        <v>40</v>
      </c>
      <c r="M31" s="18"/>
    </row>
    <row r="32" spans="1:13">
      <c r="A32" s="8"/>
      <c r="B32" s="8"/>
      <c r="C32" s="37" t="s">
        <v>41</v>
      </c>
      <c r="D32" s="38"/>
      <c r="E32" s="39">
        <v>345500</v>
      </c>
      <c r="F32" s="40"/>
      <c r="G32" s="41">
        <v>88150</v>
      </c>
      <c r="H32" s="42"/>
      <c r="I32" s="44">
        <f>2245799249/1000</f>
        <v>2245799.2489999998</v>
      </c>
      <c r="J32" s="42">
        <f>2245799249/G32</f>
        <v>25477.019273964834</v>
      </c>
      <c r="K32" s="45"/>
      <c r="L32" s="37" t="s">
        <v>42</v>
      </c>
      <c r="M32" s="18"/>
    </row>
    <row r="33" spans="1:13" ht="9.75" customHeight="1">
      <c r="A33" s="61"/>
      <c r="B33" s="61"/>
      <c r="C33" s="61"/>
      <c r="D33" s="62"/>
      <c r="E33" s="61"/>
      <c r="F33" s="62"/>
      <c r="G33" s="63"/>
      <c r="H33" s="62"/>
      <c r="I33" s="64"/>
      <c r="J33" s="62"/>
      <c r="K33" s="63"/>
      <c r="L33" s="61"/>
      <c r="M33" s="8"/>
    </row>
    <row r="34" spans="1:13" ht="3" customHeight="1">
      <c r="L34" s="8"/>
    </row>
    <row r="35" spans="1:13" s="66" customFormat="1" ht="18.75">
      <c r="A35" s="6"/>
      <c r="B35" s="6" t="s">
        <v>43</v>
      </c>
      <c r="C35" s="6"/>
      <c r="D35" s="6"/>
      <c r="E35" s="65"/>
      <c r="F35" s="6"/>
      <c r="H35" s="6" t="s">
        <v>44</v>
      </c>
      <c r="J35" s="6"/>
      <c r="K35" s="6"/>
      <c r="M35" s="6"/>
    </row>
    <row r="37" spans="1:13">
      <c r="E37" s="67"/>
      <c r="G37" s="65"/>
      <c r="I37" s="65"/>
    </row>
    <row r="38" spans="1:13">
      <c r="I38" s="65"/>
      <c r="J38" s="65"/>
    </row>
  </sheetData>
  <mergeCells count="6">
    <mergeCell ref="A4:D5"/>
    <mergeCell ref="E4:F4"/>
    <mergeCell ref="G4:H4"/>
    <mergeCell ref="K4:L5"/>
    <mergeCell ref="E5:F5"/>
    <mergeCell ref="G5:H5"/>
  </mergeCells>
  <pageMargins left="0.78740157480314965" right="0.11811023622047245" top="0.78740157480314965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T-9.6น102</vt:lpstr>
      <vt:lpstr>'T-9.6น102'!Print_Area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2014-04-08T16:08:46Z</dcterms:created>
  <dcterms:modified xsi:type="dcterms:W3CDTF">2014-04-08T16:08:53Z</dcterms:modified>
</cp:coreProperties>
</file>