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L13" i="1"/>
  <c r="P13"/>
  <c r="I14"/>
  <c r="H14" s="1"/>
  <c r="J14"/>
  <c r="L14"/>
  <c r="M14"/>
  <c r="K14" s="1"/>
  <c r="K13" s="1"/>
  <c r="N14"/>
  <c r="N13" s="1"/>
  <c r="O14"/>
  <c r="O13" s="1"/>
  <c r="P14"/>
  <c r="Q14"/>
  <c r="Q13" s="1"/>
  <c r="R14"/>
  <c r="R13" s="1"/>
  <c r="S14"/>
  <c r="S13" s="1"/>
  <c r="F15"/>
  <c r="E15" s="1"/>
  <c r="G15"/>
  <c r="G14" s="1"/>
  <c r="F16"/>
  <c r="G16"/>
  <c r="E16" s="1"/>
  <c r="E17"/>
  <c r="F17"/>
  <c r="G17"/>
  <c r="E18"/>
  <c r="F18"/>
  <c r="G18"/>
  <c r="I19"/>
  <c r="J19"/>
  <c r="H19" s="1"/>
  <c r="K19"/>
  <c r="L19"/>
  <c r="M19"/>
  <c r="N19"/>
  <c r="O19"/>
  <c r="P19"/>
  <c r="R19"/>
  <c r="Q19" s="1"/>
  <c r="S19"/>
  <c r="F20"/>
  <c r="G20"/>
  <c r="E20" s="1"/>
  <c r="E21"/>
  <c r="F21"/>
  <c r="G21"/>
  <c r="E22"/>
  <c r="F22"/>
  <c r="G22"/>
  <c r="F23"/>
  <c r="E23" s="1"/>
  <c r="G23"/>
  <c r="F24"/>
  <c r="G24"/>
  <c r="E24" s="1"/>
  <c r="E25"/>
  <c r="F25"/>
  <c r="G25"/>
  <c r="L26"/>
  <c r="M26"/>
  <c r="K26" s="1"/>
  <c r="N26"/>
  <c r="O26"/>
  <c r="P26"/>
  <c r="Q26"/>
  <c r="R26"/>
  <c r="S26"/>
  <c r="F27"/>
  <c r="E27" s="1"/>
  <c r="G27"/>
  <c r="I27"/>
  <c r="J27"/>
  <c r="F28"/>
  <c r="I28"/>
  <c r="J28"/>
  <c r="G28" s="1"/>
  <c r="E28" s="1"/>
  <c r="I29"/>
  <c r="F29" s="1"/>
  <c r="E29" s="1"/>
  <c r="J29"/>
  <c r="G29" s="1"/>
  <c r="K42"/>
  <c r="L42"/>
  <c r="M42"/>
  <c r="O42"/>
  <c r="N42" s="1"/>
  <c r="P42"/>
  <c r="R42"/>
  <c r="S42"/>
  <c r="Q42" s="1"/>
  <c r="I43"/>
  <c r="I42" s="1"/>
  <c r="H42" s="1"/>
  <c r="J43"/>
  <c r="J42" s="1"/>
  <c r="G44"/>
  <c r="I44"/>
  <c r="F44" s="1"/>
  <c r="E44" s="1"/>
  <c r="J44"/>
  <c r="F45"/>
  <c r="E45" s="1"/>
  <c r="G45"/>
  <c r="I45"/>
  <c r="J45"/>
  <c r="G26" l="1"/>
  <c r="I26"/>
  <c r="H26" s="1"/>
  <c r="H13" s="1"/>
  <c r="E13" s="1"/>
  <c r="F19"/>
  <c r="J26"/>
  <c r="J13" s="1"/>
  <c r="G13" s="1"/>
  <c r="F26"/>
  <c r="E26" s="1"/>
  <c r="G19"/>
  <c r="F14"/>
  <c r="E14" s="1"/>
  <c r="M13"/>
  <c r="I13"/>
  <c r="F13" s="1"/>
  <c r="F43"/>
  <c r="G43"/>
  <c r="G42" s="1"/>
  <c r="F42" l="1"/>
  <c r="E42" s="1"/>
  <c r="E43"/>
  <c r="E19"/>
</calcChain>
</file>

<file path=xl/sharedStrings.xml><?xml version="1.0" encoding="utf-8"?>
<sst xmlns="http://schemas.openxmlformats.org/spreadsheetml/2006/main" count="161" uniqueCount="81">
  <si>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</si>
  <si>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</si>
  <si>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</si>
  <si>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</si>
  <si>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</si>
  <si>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</si>
  <si>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</si>
  <si>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</si>
  <si>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</si>
  <si>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</si>
  <si>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</si>
  <si>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</si>
  <si>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</si>
  <si>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</si>
  <si>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</si>
  <si>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</si>
  <si>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</si>
  <si>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</si>
  <si>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</si>
  <si>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</si>
  <si>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</si>
  <si>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</si>
  <si>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</si>
  <si>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</si>
  <si>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</si>
  <si>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</si>
  <si>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</si>
  <si>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</si>
  <si>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</si>
  <si>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</si>
  <si>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</si>
  <si>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</si>
  <si>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</si>
  <si>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</si>
  <si>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</si>
  <si>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</si>
  <si>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</si>
  <si>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</si>
  <si>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</si>
  <si>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</si>
  <si>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</si>
  <si>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</si>
  <si>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NUMBER OF STUDENTS BY JURISDICTION, SEX, LEVEL OF EDUCATION AND GRADE: ACADEMIC YEAR2011 (Contd.)</t>
  </si>
  <si>
    <t>TABLE</t>
  </si>
  <si>
    <t>จำนวนนักเรียน จำแนกตามสังกัด  เพศ  ระดับการศึกษา และชั้นเรียน ปีการศึกษา 2554 (ต่อ)</t>
  </si>
  <si>
    <t xml:space="preserve">ตาราง     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</si>
  <si>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</si>
  <si>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</si>
  <si>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</si>
  <si>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</si>
  <si>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</si>
  <si>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</si>
  <si>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</si>
  <si>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</si>
  <si>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</si>
  <si>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</si>
  <si>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</si>
  <si>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</si>
  <si>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</si>
  <si>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</si>
  <si>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</si>
  <si>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</si>
  <si>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</si>
  <si>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</si>
  <si>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</si>
  <si>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</si>
  <si>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</si>
  <si>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</si>
  <si>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</si>
  <si>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</si>
  <si>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</si>
  <si>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</si>
  <si>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</si>
  <si>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</si>
  <si>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</si>
  <si>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</si>
  <si>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</si>
  <si>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</si>
  <si>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รวมยอด</t>
  </si>
  <si>
    <t>NUMBER OF STUDENTS BY JURISDICTION, SEX, LEVEL OF EDUCATION AND GRADE: ACADEMIC YEAR2011</t>
  </si>
  <si>
    <t>จำนวนนักเรียน จำแนกตามสังกัด  เพศ  ระดับการศึกษา และชั้นเรียน ปีการศึกษา 2554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</si>
</sst>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</font>
    <font>
      <b/>
      <sz val="14"/>
      <name val="AngsanaUPC"/>
      <family val="1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1" fontId="3" fillId="0" borderId="3" xfId="0" applyNumberFormat="1" applyFont="1" applyBorder="1"/>
    <xf numFmtId="41" fontId="3" fillId="0" borderId="4" xfId="0" applyNumberFormat="1" applyFont="1" applyBorder="1"/>
    <xf numFmtId="0" fontId="1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1" fontId="5" fillId="0" borderId="4" xfId="0" applyNumberFormat="1" applyFont="1" applyBorder="1"/>
    <xf numFmtId="0" fontId="7" fillId="0" borderId="3" xfId="0" applyFont="1" applyBorder="1"/>
    <xf numFmtId="0" fontId="7" fillId="0" borderId="0" xfId="0" applyFont="1" applyBorder="1"/>
    <xf numFmtId="0" fontId="5" fillId="0" borderId="0" xfId="0" applyFont="1" applyBorder="1"/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7" xfId="0" applyFont="1" applyBorder="1"/>
    <xf numFmtId="0" fontId="9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0" fillId="0" borderId="0" xfId="0" applyFont="1" applyBorder="1"/>
    <xf numFmtId="187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41" fontId="3" fillId="0" borderId="0" xfId="0" applyNumberFormat="1" applyFont="1" applyBorder="1"/>
    <xf numFmtId="0" fontId="12" fillId="0" borderId="0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/>
    <xf numFmtId="41" fontId="5" fillId="0" borderId="4" xfId="0" applyNumberFormat="1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30</xdr:row>
      <xdr:rowOff>0</xdr:rowOff>
    </xdr:from>
    <xdr:to>
      <xdr:col>22</xdr:col>
      <xdr:colOff>409575</xdr:colOff>
      <xdr:row>58</xdr:row>
      <xdr:rowOff>171450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582150" y="7029450"/>
          <a:ext cx="466725" cy="6534150"/>
          <a:chOff x="9451974" y="1"/>
          <a:chExt cx="463765" cy="66389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84478" y="1722637"/>
            <a:ext cx="331261" cy="45582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1974" y="6242137"/>
            <a:ext cx="425907" cy="3967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39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17616" y="3112161"/>
            <a:ext cx="6238877" cy="145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85725</xdr:colOff>
      <xdr:row>0</xdr:row>
      <xdr:rowOff>0</xdr:rowOff>
    </xdr:from>
    <xdr:to>
      <xdr:col>22</xdr:col>
      <xdr:colOff>409575</xdr:colOff>
      <xdr:row>28</xdr:row>
      <xdr:rowOff>247650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572625" y="0"/>
          <a:ext cx="476250" cy="6696075"/>
          <a:chOff x="9925377" y="0"/>
          <a:chExt cx="467734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6343" y="334323"/>
            <a:ext cx="336768" cy="3839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5377" y="0"/>
            <a:ext cx="430315" cy="4107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57"/>
  <sheetViews>
    <sheetView showGridLines="0" tabSelected="1" topLeftCell="A43" zoomScaleNormal="100" zoomScalePageLayoutView="150" workbookViewId="0">
      <selection activeCell="L48" sqref="L48:N52"/>
    </sheetView>
  </sheetViews>
  <sheetFormatPr defaultRowHeight="21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7" width="7.28515625" style="1" customWidth="1"/>
    <col min="8" max="10" width="7.140625" style="1" customWidth="1"/>
    <col min="11" max="19" width="7.28515625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7" style="1" customWidth="1"/>
    <col min="24" max="16384" width="9.140625" style="1"/>
  </cols>
  <sheetData>
    <row r="1" spans="1:22" s="62" customFormat="1">
      <c r="B1" s="62" t="s">
        <v>45</v>
      </c>
      <c r="C1" s="61">
        <v>3.6</v>
      </c>
      <c r="D1" s="62" t="s">
        <v>80</v>
      </c>
    </row>
    <row r="2" spans="1:22" s="60" customFormat="1" ht="20.25" customHeight="1">
      <c r="B2" s="60" t="s">
        <v>43</v>
      </c>
      <c r="C2" s="61">
        <v>3.6</v>
      </c>
      <c r="D2" s="60" t="s">
        <v>79</v>
      </c>
    </row>
    <row r="3" spans="1:22" ht="6.75" customHeight="1"/>
    <row r="4" spans="1:22" s="2" customFormat="1" ht="15" customHeight="1">
      <c r="A4" s="59" t="s">
        <v>41</v>
      </c>
      <c r="B4" s="59"/>
      <c r="C4" s="59"/>
      <c r="D4" s="58"/>
      <c r="E4" s="57"/>
      <c r="F4" s="47"/>
      <c r="G4" s="56"/>
      <c r="H4" s="55" t="s">
        <v>40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3" t="s">
        <v>39</v>
      </c>
      <c r="U4" s="52"/>
    </row>
    <row r="5" spans="1:22" s="2" customFormat="1" ht="15" customHeight="1">
      <c r="A5" s="33"/>
      <c r="B5" s="33"/>
      <c r="C5" s="33"/>
      <c r="D5" s="32"/>
      <c r="E5" s="44"/>
      <c r="G5" s="43"/>
      <c r="H5" s="48"/>
      <c r="I5" s="47"/>
      <c r="J5" s="46"/>
      <c r="K5" s="51" t="s">
        <v>38</v>
      </c>
      <c r="L5" s="50"/>
      <c r="M5" s="49"/>
      <c r="N5" s="48"/>
      <c r="O5" s="47"/>
      <c r="P5" s="46"/>
      <c r="T5" s="28"/>
      <c r="U5" s="27"/>
    </row>
    <row r="6" spans="1:22" s="2" customFormat="1" ht="15.75" customHeight="1">
      <c r="A6" s="33"/>
      <c r="B6" s="33"/>
      <c r="C6" s="33"/>
      <c r="D6" s="32"/>
      <c r="E6" s="37" t="s">
        <v>24</v>
      </c>
      <c r="F6" s="36"/>
      <c r="G6" s="35"/>
      <c r="H6" s="37" t="s">
        <v>37</v>
      </c>
      <c r="I6" s="36"/>
      <c r="J6" s="35"/>
      <c r="K6" s="37" t="s">
        <v>36</v>
      </c>
      <c r="L6" s="36"/>
      <c r="M6" s="35"/>
      <c r="N6" s="37" t="s">
        <v>35</v>
      </c>
      <c r="O6" s="36"/>
      <c r="P6" s="35"/>
      <c r="Q6" s="36"/>
      <c r="R6" s="36"/>
      <c r="S6" s="36"/>
      <c r="T6" s="28"/>
      <c r="U6" s="27"/>
    </row>
    <row r="7" spans="1:22" s="2" customFormat="1" ht="17.25" customHeight="1">
      <c r="A7" s="33"/>
      <c r="B7" s="33"/>
      <c r="C7" s="33"/>
      <c r="D7" s="32"/>
      <c r="E7" s="37" t="s">
        <v>21</v>
      </c>
      <c r="F7" s="36"/>
      <c r="G7" s="35"/>
      <c r="H7" s="37" t="s">
        <v>34</v>
      </c>
      <c r="I7" s="36"/>
      <c r="J7" s="35"/>
      <c r="K7" s="37" t="s">
        <v>33</v>
      </c>
      <c r="L7" s="36"/>
      <c r="M7" s="35"/>
      <c r="N7" s="37" t="s">
        <v>32</v>
      </c>
      <c r="O7" s="36"/>
      <c r="P7" s="35"/>
      <c r="Q7" s="36" t="s">
        <v>31</v>
      </c>
      <c r="R7" s="36"/>
      <c r="S7" s="36"/>
      <c r="T7" s="28"/>
      <c r="U7" s="27"/>
    </row>
    <row r="8" spans="1:22" s="2" customFormat="1" ht="16.5" customHeight="1">
      <c r="A8" s="33"/>
      <c r="B8" s="33"/>
      <c r="C8" s="33"/>
      <c r="D8" s="32"/>
      <c r="E8" s="44"/>
      <c r="G8" s="43"/>
      <c r="H8" s="37" t="s">
        <v>30</v>
      </c>
      <c r="I8" s="36"/>
      <c r="J8" s="35"/>
      <c r="K8" s="37" t="s">
        <v>29</v>
      </c>
      <c r="L8" s="36"/>
      <c r="M8" s="35"/>
      <c r="N8" s="37" t="s">
        <v>28</v>
      </c>
      <c r="O8" s="36"/>
      <c r="P8" s="35"/>
      <c r="Q8" s="36" t="s">
        <v>27</v>
      </c>
      <c r="R8" s="36"/>
      <c r="S8" s="36"/>
      <c r="T8" s="28"/>
      <c r="U8" s="27"/>
    </row>
    <row r="9" spans="1:22" s="2" customFormat="1" ht="14.25" customHeight="1">
      <c r="A9" s="33"/>
      <c r="B9" s="33"/>
      <c r="C9" s="33"/>
      <c r="D9" s="32"/>
      <c r="E9" s="42"/>
      <c r="F9" s="34"/>
      <c r="G9" s="41"/>
      <c r="H9" s="40" t="s">
        <v>26</v>
      </c>
      <c r="I9" s="39"/>
      <c r="J9" s="38"/>
      <c r="K9" s="40" t="s">
        <v>26</v>
      </c>
      <c r="L9" s="39"/>
      <c r="M9" s="38"/>
      <c r="N9" s="37" t="s">
        <v>25</v>
      </c>
      <c r="O9" s="36"/>
      <c r="P9" s="35"/>
      <c r="Q9" s="34"/>
      <c r="R9" s="34"/>
      <c r="S9" s="34"/>
      <c r="T9" s="28"/>
      <c r="U9" s="27"/>
    </row>
    <row r="10" spans="1:22" s="2" customFormat="1" ht="13.5" customHeight="1">
      <c r="A10" s="33"/>
      <c r="B10" s="33"/>
      <c r="C10" s="33"/>
      <c r="D10" s="32"/>
      <c r="E10" s="29" t="s">
        <v>24</v>
      </c>
      <c r="F10" s="31" t="s">
        <v>23</v>
      </c>
      <c r="G10" s="30" t="s">
        <v>22</v>
      </c>
      <c r="H10" s="29" t="s">
        <v>24</v>
      </c>
      <c r="I10" s="29" t="s">
        <v>23</v>
      </c>
      <c r="J10" s="30" t="s">
        <v>22</v>
      </c>
      <c r="K10" s="29" t="s">
        <v>24</v>
      </c>
      <c r="L10" s="29" t="s">
        <v>23</v>
      </c>
      <c r="M10" s="30" t="s">
        <v>22</v>
      </c>
      <c r="N10" s="29" t="s">
        <v>24</v>
      </c>
      <c r="O10" s="29" t="s">
        <v>23</v>
      </c>
      <c r="P10" s="29" t="s">
        <v>22</v>
      </c>
      <c r="Q10" s="29" t="s">
        <v>24</v>
      </c>
      <c r="R10" s="29" t="s">
        <v>23</v>
      </c>
      <c r="S10" s="6" t="s">
        <v>22</v>
      </c>
      <c r="T10" s="28"/>
      <c r="U10" s="27"/>
    </row>
    <row r="11" spans="1:22" s="2" customFormat="1" ht="13.5" customHeight="1">
      <c r="A11" s="26"/>
      <c r="B11" s="26"/>
      <c r="C11" s="26"/>
      <c r="D11" s="25"/>
      <c r="E11" s="9" t="s">
        <v>21</v>
      </c>
      <c r="F11" s="24" t="s">
        <v>20</v>
      </c>
      <c r="G11" s="24" t="s">
        <v>19</v>
      </c>
      <c r="H11" s="9" t="s">
        <v>21</v>
      </c>
      <c r="I11" s="9" t="s">
        <v>20</v>
      </c>
      <c r="J11" s="24" t="s">
        <v>19</v>
      </c>
      <c r="K11" s="9" t="s">
        <v>21</v>
      </c>
      <c r="L11" s="9" t="s">
        <v>20</v>
      </c>
      <c r="M11" s="24" t="s">
        <v>19</v>
      </c>
      <c r="N11" s="9" t="s">
        <v>21</v>
      </c>
      <c r="O11" s="9" t="s">
        <v>20</v>
      </c>
      <c r="P11" s="24" t="s">
        <v>19</v>
      </c>
      <c r="Q11" s="9" t="s">
        <v>21</v>
      </c>
      <c r="R11" s="9" t="s">
        <v>20</v>
      </c>
      <c r="S11" s="23" t="s">
        <v>19</v>
      </c>
      <c r="T11" s="22"/>
      <c r="U11" s="21"/>
    </row>
    <row r="12" spans="1:22" s="2" customFormat="1" ht="3" customHeight="1">
      <c r="A12" s="7"/>
      <c r="B12" s="7"/>
      <c r="C12" s="7"/>
      <c r="D12" s="75"/>
      <c r="E12" s="74"/>
      <c r="F12" s="30"/>
      <c r="G12" s="30"/>
      <c r="H12" s="74"/>
      <c r="I12" s="74"/>
      <c r="J12" s="30"/>
      <c r="K12" s="74"/>
      <c r="L12" s="74"/>
      <c r="M12" s="30"/>
      <c r="N12" s="74"/>
      <c r="O12" s="74"/>
      <c r="P12" s="30"/>
      <c r="Q12" s="74"/>
      <c r="R12" s="74"/>
      <c r="S12" s="6"/>
      <c r="T12" s="73"/>
    </row>
    <row r="13" spans="1:22" s="20" customFormat="1" ht="21" customHeight="1">
      <c r="A13" s="72" t="s">
        <v>78</v>
      </c>
      <c r="B13" s="72"/>
      <c r="C13" s="72"/>
      <c r="D13" s="71"/>
      <c r="E13" s="70">
        <f>SUM(H13,K13,N13,Q13)</f>
        <v>232795</v>
      </c>
      <c r="F13" s="70">
        <f>SUM(I13,L13,O13,R13)</f>
        <v>115941</v>
      </c>
      <c r="G13" s="70">
        <f>SUM(J13,M13,P13,S13)</f>
        <v>116854</v>
      </c>
      <c r="H13" s="17">
        <f>SUM(H14,H19,H26,H42)</f>
        <v>224464</v>
      </c>
      <c r="I13" s="17">
        <f>SUM(I14,I19,I26,I42)</f>
        <v>111669</v>
      </c>
      <c r="J13" s="17">
        <f>SUM(J14,J19,J26,J42)</f>
        <v>112795</v>
      </c>
      <c r="K13" s="17">
        <f>SUM(K14,K19,K26,K42)</f>
        <v>3102</v>
      </c>
      <c r="L13" s="17">
        <f>SUM(L14,L19,L26,L42)</f>
        <v>1614</v>
      </c>
      <c r="M13" s="17">
        <f>SUM(M14,M19,M26,M42)</f>
        <v>1488</v>
      </c>
      <c r="N13" s="17">
        <f>SUM(N14,N19,N26,N42)</f>
        <v>4101</v>
      </c>
      <c r="O13" s="17">
        <f>SUM(O14,O19,O26,O42)</f>
        <v>2061</v>
      </c>
      <c r="P13" s="17">
        <f>SUM(P14,P19,P26,P42)</f>
        <v>2040</v>
      </c>
      <c r="Q13" s="17">
        <f>SUM(Q14,Q19,Q26,Q42)</f>
        <v>1128</v>
      </c>
      <c r="R13" s="17">
        <f>SUM(R14,R19,R26,R42)</f>
        <v>597</v>
      </c>
      <c r="S13" s="17">
        <f>SUM(S14,S19,S26,S42)</f>
        <v>531</v>
      </c>
      <c r="T13" s="69"/>
      <c r="U13" s="67" t="s">
        <v>21</v>
      </c>
      <c r="V13" s="15"/>
    </row>
    <row r="14" spans="1:22" s="20" customFormat="1" ht="21" customHeight="1">
      <c r="A14" s="68" t="s">
        <v>77</v>
      </c>
      <c r="B14" s="67"/>
      <c r="C14" s="67"/>
      <c r="D14" s="66"/>
      <c r="E14" s="17">
        <f>SUM(F14:G14)</f>
        <v>34198</v>
      </c>
      <c r="F14" s="17">
        <f>SUM(F15:F18)</f>
        <v>17643</v>
      </c>
      <c r="G14" s="17">
        <f>SUM(G15:G18)</f>
        <v>16555</v>
      </c>
      <c r="H14" s="17">
        <f>SUM(I14:J14)</f>
        <v>31318</v>
      </c>
      <c r="I14" s="17">
        <f>SUM(I15:I18)</f>
        <v>16182</v>
      </c>
      <c r="J14" s="17">
        <f>SUM(J15:J18)</f>
        <v>15136</v>
      </c>
      <c r="K14" s="17">
        <f>SUM(L14:M14)</f>
        <v>1298</v>
      </c>
      <c r="L14" s="17">
        <f>SUM(L15:L18)</f>
        <v>661</v>
      </c>
      <c r="M14" s="17">
        <f>SUM(M15:M18)</f>
        <v>637</v>
      </c>
      <c r="N14" s="17">
        <f>SUM(O14:P14)</f>
        <v>1381</v>
      </c>
      <c r="O14" s="17">
        <f>SUM(O15:O18)</f>
        <v>697</v>
      </c>
      <c r="P14" s="17">
        <f>SUM(P15:P18)</f>
        <v>684</v>
      </c>
      <c r="Q14" s="17">
        <f>SUM(R14:S14)</f>
        <v>201</v>
      </c>
      <c r="R14" s="17">
        <f>SUM(R15:R18)</f>
        <v>103</v>
      </c>
      <c r="S14" s="17">
        <f>SUM(S15:S18)</f>
        <v>98</v>
      </c>
      <c r="T14" s="16" t="s">
        <v>76</v>
      </c>
      <c r="U14" s="15"/>
      <c r="V14" s="15"/>
    </row>
    <row r="15" spans="1:22" s="2" customFormat="1" ht="21" customHeight="1">
      <c r="B15" s="14" t="s">
        <v>75</v>
      </c>
      <c r="D15" s="43"/>
      <c r="E15" s="12">
        <f>SUM(F15:G15)</f>
        <v>11053</v>
      </c>
      <c r="F15" s="11">
        <f>SUM(I15,L15,O15,R15)</f>
        <v>5716</v>
      </c>
      <c r="G15" s="11">
        <f>SUM(J15,M15,P15,S15)</f>
        <v>5337</v>
      </c>
      <c r="H15" s="12">
        <v>9887</v>
      </c>
      <c r="I15" s="12">
        <v>5105</v>
      </c>
      <c r="J15" s="12">
        <v>4782</v>
      </c>
      <c r="K15" s="12">
        <v>514</v>
      </c>
      <c r="L15" s="12">
        <v>263</v>
      </c>
      <c r="M15" s="11">
        <v>251</v>
      </c>
      <c r="N15" s="12">
        <v>622</v>
      </c>
      <c r="O15" s="12">
        <v>330</v>
      </c>
      <c r="P15" s="11">
        <v>292</v>
      </c>
      <c r="Q15" s="12">
        <v>30</v>
      </c>
      <c r="R15" s="12">
        <v>18</v>
      </c>
      <c r="S15" s="63">
        <v>12</v>
      </c>
      <c r="T15" s="44"/>
      <c r="U15" s="2" t="s">
        <v>74</v>
      </c>
    </row>
    <row r="16" spans="1:22" s="2" customFormat="1" ht="21" customHeight="1">
      <c r="B16" s="14" t="s">
        <v>73</v>
      </c>
      <c r="D16" s="43"/>
      <c r="E16" s="12">
        <f>SUM(F16:G16)</f>
        <v>16489</v>
      </c>
      <c r="F16" s="11">
        <f>SUM(I16,L16,O16,R16)</f>
        <v>8538</v>
      </c>
      <c r="G16" s="11">
        <f>SUM(J16,M16,P16,S16)</f>
        <v>7951</v>
      </c>
      <c r="H16" s="12">
        <v>15585</v>
      </c>
      <c r="I16" s="12">
        <v>8100</v>
      </c>
      <c r="J16" s="12">
        <v>7485</v>
      </c>
      <c r="K16" s="12">
        <v>448</v>
      </c>
      <c r="L16" s="12">
        <v>220</v>
      </c>
      <c r="M16" s="11">
        <v>228</v>
      </c>
      <c r="N16" s="12">
        <v>434</v>
      </c>
      <c r="O16" s="12">
        <v>205</v>
      </c>
      <c r="P16" s="11">
        <v>229</v>
      </c>
      <c r="Q16" s="12">
        <v>22</v>
      </c>
      <c r="R16" s="12">
        <v>13</v>
      </c>
      <c r="S16" s="63">
        <v>9</v>
      </c>
      <c r="T16" s="44"/>
      <c r="U16" s="2" t="s">
        <v>72</v>
      </c>
    </row>
    <row r="17" spans="1:23" s="2" customFormat="1" ht="21" customHeight="1">
      <c r="B17" s="14" t="s">
        <v>71</v>
      </c>
      <c r="D17" s="43"/>
      <c r="E17" s="12">
        <f>SUM(F17:G17)</f>
        <v>6542</v>
      </c>
      <c r="F17" s="11">
        <f>SUM(I17,L17,O17,R17)</f>
        <v>3333</v>
      </c>
      <c r="G17" s="11">
        <f>SUM(J17,M17,P17,S17)</f>
        <v>3209</v>
      </c>
      <c r="H17" s="12">
        <v>5846</v>
      </c>
      <c r="I17" s="12">
        <v>2977</v>
      </c>
      <c r="J17" s="12">
        <v>2869</v>
      </c>
      <c r="K17" s="12">
        <v>336</v>
      </c>
      <c r="L17" s="12">
        <v>178</v>
      </c>
      <c r="M17" s="11">
        <v>158</v>
      </c>
      <c r="N17" s="12">
        <v>325</v>
      </c>
      <c r="O17" s="12">
        <v>162</v>
      </c>
      <c r="P17" s="11">
        <v>163</v>
      </c>
      <c r="Q17" s="12">
        <v>35</v>
      </c>
      <c r="R17" s="12">
        <v>16</v>
      </c>
      <c r="S17" s="11">
        <v>19</v>
      </c>
      <c r="U17" s="3" t="s">
        <v>70</v>
      </c>
    </row>
    <row r="18" spans="1:23" s="2" customFormat="1" ht="21" customHeight="1">
      <c r="B18" s="14" t="s">
        <v>69</v>
      </c>
      <c r="D18" s="43"/>
      <c r="E18" s="12">
        <f>SUM(F18:G18)</f>
        <v>114</v>
      </c>
      <c r="F18" s="11">
        <f>SUM(I18,L18,O18,R18)</f>
        <v>56</v>
      </c>
      <c r="G18" s="11">
        <f>SUM(J18,M18,P18,S18)</f>
        <v>58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1">
        <v>0</v>
      </c>
      <c r="N18" s="12">
        <v>0</v>
      </c>
      <c r="O18" s="12">
        <v>0</v>
      </c>
      <c r="P18" s="11">
        <v>0</v>
      </c>
      <c r="Q18" s="12">
        <v>114</v>
      </c>
      <c r="R18" s="12">
        <v>56</v>
      </c>
      <c r="S18" s="11">
        <v>58</v>
      </c>
      <c r="U18" s="3" t="s">
        <v>68</v>
      </c>
    </row>
    <row r="19" spans="1:23" s="20" customFormat="1" ht="21" customHeight="1">
      <c r="A19" s="20" t="s">
        <v>67</v>
      </c>
      <c r="D19" s="65"/>
      <c r="E19" s="17">
        <f>SUM(F19:G19)</f>
        <v>106555</v>
      </c>
      <c r="F19" s="17">
        <f>SUM(F20:F25)</f>
        <v>55219</v>
      </c>
      <c r="G19" s="17">
        <f>SUM(G20:G25)</f>
        <v>51336</v>
      </c>
      <c r="H19" s="17">
        <f>SUM(I19:J19)</f>
        <v>102750</v>
      </c>
      <c r="I19" s="17">
        <f>SUM(I20:I25)</f>
        <v>53246</v>
      </c>
      <c r="J19" s="17">
        <f>SUM(J20:J25)</f>
        <v>49504</v>
      </c>
      <c r="K19" s="17">
        <f>SUM(L19:M19)</f>
        <v>1226</v>
      </c>
      <c r="L19" s="17">
        <f>SUM(L20:L25)</f>
        <v>637</v>
      </c>
      <c r="M19" s="17">
        <f>SUM(M20:M25)</f>
        <v>589</v>
      </c>
      <c r="N19" s="17">
        <f>SUM(O19:P19)</f>
        <v>1774</v>
      </c>
      <c r="O19" s="17">
        <f>SUM(O20:O25)</f>
        <v>912</v>
      </c>
      <c r="P19" s="17">
        <f>SUM(P20:P25)</f>
        <v>862</v>
      </c>
      <c r="Q19" s="17">
        <f>SUM(R19:S19)</f>
        <v>805</v>
      </c>
      <c r="R19" s="17">
        <f>SUM(R20:R25)</f>
        <v>424</v>
      </c>
      <c r="S19" s="17">
        <f>SUM(S20:S25)</f>
        <v>381</v>
      </c>
      <c r="T19" s="16" t="s">
        <v>66</v>
      </c>
      <c r="V19" s="15"/>
      <c r="W19" s="15"/>
    </row>
    <row r="20" spans="1:23" s="2" customFormat="1" ht="21" customHeight="1">
      <c r="B20" s="14" t="s">
        <v>65</v>
      </c>
      <c r="D20" s="43"/>
      <c r="E20" s="12">
        <f>SUM(F20:G20)</f>
        <v>17692</v>
      </c>
      <c r="F20" s="11">
        <f>SUM(I20,L20,O20,R20)</f>
        <v>9133</v>
      </c>
      <c r="G20" s="11">
        <f>SUM(J20,M20,P20,S20)</f>
        <v>8559</v>
      </c>
      <c r="H20" s="12">
        <v>16901</v>
      </c>
      <c r="I20" s="12">
        <v>8727</v>
      </c>
      <c r="J20" s="12">
        <v>8174</v>
      </c>
      <c r="K20" s="12">
        <v>264</v>
      </c>
      <c r="L20" s="12">
        <v>145</v>
      </c>
      <c r="M20" s="11">
        <v>119</v>
      </c>
      <c r="N20" s="12">
        <v>391</v>
      </c>
      <c r="O20" s="12">
        <v>193</v>
      </c>
      <c r="P20" s="11">
        <v>198</v>
      </c>
      <c r="Q20" s="12">
        <v>136</v>
      </c>
      <c r="R20" s="12">
        <v>68</v>
      </c>
      <c r="S20" s="11">
        <v>68</v>
      </c>
      <c r="U20" s="3" t="s">
        <v>64</v>
      </c>
    </row>
    <row r="21" spans="1:23" ht="21" customHeight="1">
      <c r="B21" s="14" t="s">
        <v>63</v>
      </c>
      <c r="D21" s="13"/>
      <c r="E21" s="12">
        <f>SUM(F21:G21)</f>
        <v>16725</v>
      </c>
      <c r="F21" s="11">
        <f>SUM(I21,L21,O21,R21)</f>
        <v>8685</v>
      </c>
      <c r="G21" s="11">
        <f>SUM(J21,M21,P21,S21)</f>
        <v>8040</v>
      </c>
      <c r="H21" s="12">
        <v>16000</v>
      </c>
      <c r="I21" s="12">
        <v>8296</v>
      </c>
      <c r="J21" s="12">
        <v>7704</v>
      </c>
      <c r="K21" s="12">
        <v>266</v>
      </c>
      <c r="L21" s="12">
        <v>142</v>
      </c>
      <c r="M21" s="11">
        <v>124</v>
      </c>
      <c r="N21" s="12">
        <v>332</v>
      </c>
      <c r="O21" s="12">
        <v>177</v>
      </c>
      <c r="P21" s="11">
        <v>155</v>
      </c>
      <c r="Q21" s="12">
        <v>127</v>
      </c>
      <c r="R21" s="12">
        <v>70</v>
      </c>
      <c r="S21" s="11">
        <v>57</v>
      </c>
      <c r="U21" s="3" t="s">
        <v>62</v>
      </c>
    </row>
    <row r="22" spans="1:23" ht="21" customHeight="1">
      <c r="A22" s="64"/>
      <c r="B22" s="14" t="s">
        <v>61</v>
      </c>
      <c r="D22" s="13"/>
      <c r="E22" s="12">
        <f>SUM(F22:G22)</f>
        <v>17834</v>
      </c>
      <c r="F22" s="11">
        <f>SUM(I22,L22,O22,R22)</f>
        <v>9266</v>
      </c>
      <c r="G22" s="11">
        <f>SUM(J22,M22,P22,S22)</f>
        <v>8568</v>
      </c>
      <c r="H22" s="12">
        <v>17193</v>
      </c>
      <c r="I22" s="12">
        <v>8937</v>
      </c>
      <c r="J22" s="12">
        <v>8256</v>
      </c>
      <c r="K22" s="12">
        <v>206</v>
      </c>
      <c r="L22" s="12">
        <v>94</v>
      </c>
      <c r="M22" s="11">
        <v>112</v>
      </c>
      <c r="N22" s="12">
        <v>314</v>
      </c>
      <c r="O22" s="12">
        <v>175</v>
      </c>
      <c r="P22" s="11">
        <v>139</v>
      </c>
      <c r="Q22" s="12">
        <v>121</v>
      </c>
      <c r="R22" s="12">
        <v>60</v>
      </c>
      <c r="S22" s="11">
        <v>61</v>
      </c>
      <c r="U22" s="3" t="s">
        <v>60</v>
      </c>
    </row>
    <row r="23" spans="1:23" ht="21" customHeight="1">
      <c r="B23" s="14" t="s">
        <v>59</v>
      </c>
      <c r="D23" s="13"/>
      <c r="E23" s="12">
        <f>SUM(F23:G23)</f>
        <v>17511</v>
      </c>
      <c r="F23" s="11">
        <f>SUM(I23,L23,O23,R23)</f>
        <v>9018</v>
      </c>
      <c r="G23" s="11">
        <f>SUM(J23,M23,P23,S23)</f>
        <v>8493</v>
      </c>
      <c r="H23" s="12">
        <v>16911</v>
      </c>
      <c r="I23" s="12">
        <v>8728</v>
      </c>
      <c r="J23" s="12">
        <v>8183</v>
      </c>
      <c r="K23" s="12">
        <v>171</v>
      </c>
      <c r="L23" s="12">
        <v>77</v>
      </c>
      <c r="M23" s="11">
        <v>94</v>
      </c>
      <c r="N23" s="12">
        <v>284</v>
      </c>
      <c r="O23" s="12">
        <v>137</v>
      </c>
      <c r="P23" s="11">
        <v>147</v>
      </c>
      <c r="Q23" s="12">
        <v>145</v>
      </c>
      <c r="R23" s="12">
        <v>76</v>
      </c>
      <c r="S23" s="11">
        <v>69</v>
      </c>
      <c r="U23" s="3" t="s">
        <v>58</v>
      </c>
    </row>
    <row r="24" spans="1:23" ht="21" customHeight="1">
      <c r="B24" s="14" t="s">
        <v>57</v>
      </c>
      <c r="D24" s="13"/>
      <c r="E24" s="12">
        <f>SUM(F24:G24)</f>
        <v>18301</v>
      </c>
      <c r="F24" s="11">
        <f>SUM(I24,L24,O24,R24)</f>
        <v>9485</v>
      </c>
      <c r="G24" s="11">
        <f>SUM(J24,M24,P24,S24)</f>
        <v>8816</v>
      </c>
      <c r="H24" s="12">
        <v>17805</v>
      </c>
      <c r="I24" s="12">
        <v>9217</v>
      </c>
      <c r="J24" s="12">
        <v>8588</v>
      </c>
      <c r="K24" s="12">
        <v>159</v>
      </c>
      <c r="L24" s="12">
        <v>94</v>
      </c>
      <c r="M24" s="11">
        <v>65</v>
      </c>
      <c r="N24" s="12">
        <v>204</v>
      </c>
      <c r="O24" s="12">
        <v>107</v>
      </c>
      <c r="P24" s="11">
        <v>97</v>
      </c>
      <c r="Q24" s="12">
        <v>133</v>
      </c>
      <c r="R24" s="12">
        <v>67</v>
      </c>
      <c r="S24" s="11">
        <v>66</v>
      </c>
      <c r="U24" s="3" t="s">
        <v>56</v>
      </c>
    </row>
    <row r="25" spans="1:23" ht="21" customHeight="1">
      <c r="B25" s="14" t="s">
        <v>55</v>
      </c>
      <c r="D25" s="13"/>
      <c r="E25" s="12">
        <f>SUM(F25:G25)</f>
        <v>18492</v>
      </c>
      <c r="F25" s="11">
        <f>SUM(I25,L25,O25,R25)</f>
        <v>9632</v>
      </c>
      <c r="G25" s="11">
        <f>SUM(J25,M25,P25,S25)</f>
        <v>8860</v>
      </c>
      <c r="H25" s="12">
        <v>17940</v>
      </c>
      <c r="I25" s="12">
        <v>9341</v>
      </c>
      <c r="J25" s="12">
        <v>8599</v>
      </c>
      <c r="K25" s="12">
        <v>160</v>
      </c>
      <c r="L25" s="12">
        <v>85</v>
      </c>
      <c r="M25" s="11">
        <v>75</v>
      </c>
      <c r="N25" s="12">
        <v>249</v>
      </c>
      <c r="O25" s="12">
        <v>123</v>
      </c>
      <c r="P25" s="11">
        <v>126</v>
      </c>
      <c r="Q25" s="12">
        <v>143</v>
      </c>
      <c r="R25" s="12">
        <v>83</v>
      </c>
      <c r="S25" s="11">
        <v>60</v>
      </c>
      <c r="U25" s="3" t="s">
        <v>54</v>
      </c>
    </row>
    <row r="26" spans="1:23" s="19" customFormat="1" ht="21" customHeight="1">
      <c r="A26" s="20" t="s">
        <v>53</v>
      </c>
      <c r="B26" s="20"/>
      <c r="D26" s="18"/>
      <c r="E26" s="17">
        <f>SUM(F26:G26)</f>
        <v>60401</v>
      </c>
      <c r="F26" s="17">
        <f>SUM(F27:F29)</f>
        <v>31193</v>
      </c>
      <c r="G26" s="17">
        <f>SUM(G27:G29)</f>
        <v>29208</v>
      </c>
      <c r="H26" s="17">
        <f>SUM(I26:J26)</f>
        <v>59124</v>
      </c>
      <c r="I26" s="17">
        <f>SUM(I27:I29)</f>
        <v>30498</v>
      </c>
      <c r="J26" s="17">
        <f>SUM(J27:J29)</f>
        <v>28626</v>
      </c>
      <c r="K26" s="17">
        <f>SUM(L26:M26)</f>
        <v>394</v>
      </c>
      <c r="L26" s="17">
        <f>SUM(L27:L29)</f>
        <v>247</v>
      </c>
      <c r="M26" s="17">
        <f>SUM(M27:M29)</f>
        <v>147</v>
      </c>
      <c r="N26" s="17">
        <f>SUM(O26:P26)</f>
        <v>793</v>
      </c>
      <c r="O26" s="17">
        <f>SUM(O27:O29)</f>
        <v>395</v>
      </c>
      <c r="P26" s="17">
        <f>SUM(P27:P29)</f>
        <v>398</v>
      </c>
      <c r="Q26" s="17">
        <f>SUM(R26:S26)</f>
        <v>90</v>
      </c>
      <c r="R26" s="17">
        <f>SUM(R27:R29)</f>
        <v>53</v>
      </c>
      <c r="S26" s="17">
        <f>SUM(S27:S29)</f>
        <v>37</v>
      </c>
      <c r="T26" s="16" t="s">
        <v>52</v>
      </c>
      <c r="U26" s="15"/>
      <c r="V26" s="15"/>
    </row>
    <row r="27" spans="1:23" ht="21" customHeight="1">
      <c r="B27" s="14" t="s">
        <v>51</v>
      </c>
      <c r="D27" s="13"/>
      <c r="E27" s="12">
        <f>SUM(F27:G27)</f>
        <v>19349</v>
      </c>
      <c r="F27" s="11">
        <f>SUM(I27,L27,O27,R27)</f>
        <v>10046</v>
      </c>
      <c r="G27" s="11">
        <f>SUM(J27,M27,P27,S27)</f>
        <v>9303</v>
      </c>
      <c r="H27" s="12">
        <v>18597</v>
      </c>
      <c r="I27" s="12">
        <f>9610+180</f>
        <v>9790</v>
      </c>
      <c r="J27" s="12">
        <f>8987+100</f>
        <v>9087</v>
      </c>
      <c r="K27" s="12">
        <v>154</v>
      </c>
      <c r="L27" s="12">
        <v>101</v>
      </c>
      <c r="M27" s="11">
        <v>53</v>
      </c>
      <c r="N27" s="12">
        <v>287</v>
      </c>
      <c r="O27" s="12">
        <v>135</v>
      </c>
      <c r="P27" s="11">
        <v>152</v>
      </c>
      <c r="Q27" s="12">
        <v>31</v>
      </c>
      <c r="R27" s="12">
        <v>20</v>
      </c>
      <c r="S27" s="11">
        <v>11</v>
      </c>
      <c r="U27" s="3" t="s">
        <v>50</v>
      </c>
    </row>
    <row r="28" spans="1:23" ht="21" customHeight="1">
      <c r="B28" s="14" t="s">
        <v>49</v>
      </c>
      <c r="D28" s="13"/>
      <c r="E28" s="12">
        <f>SUM(F28:G28)</f>
        <v>20157</v>
      </c>
      <c r="F28" s="11">
        <f>SUM(I28,L28,O28,R28)</f>
        <v>10464</v>
      </c>
      <c r="G28" s="11">
        <f>SUM(J28,M28,P28,S28)</f>
        <v>9693</v>
      </c>
      <c r="H28" s="12">
        <v>19344</v>
      </c>
      <c r="I28" s="12">
        <f>9872+368</f>
        <v>10240</v>
      </c>
      <c r="J28" s="12">
        <f>9472+45</f>
        <v>9517</v>
      </c>
      <c r="K28" s="12">
        <v>122</v>
      </c>
      <c r="L28" s="12">
        <v>69</v>
      </c>
      <c r="M28" s="11">
        <v>53</v>
      </c>
      <c r="N28" s="12">
        <v>245</v>
      </c>
      <c r="O28" s="12">
        <v>136</v>
      </c>
      <c r="P28" s="11">
        <v>109</v>
      </c>
      <c r="Q28" s="12">
        <v>33</v>
      </c>
      <c r="R28" s="12">
        <v>19</v>
      </c>
      <c r="S28" s="11">
        <v>14</v>
      </c>
      <c r="U28" s="3" t="s">
        <v>48</v>
      </c>
    </row>
    <row r="29" spans="1:23" ht="21" customHeight="1">
      <c r="B29" s="14" t="s">
        <v>47</v>
      </c>
      <c r="D29" s="13"/>
      <c r="E29" s="12">
        <f>SUM(F29:G29)</f>
        <v>20895</v>
      </c>
      <c r="F29" s="11">
        <f>SUM(I29,L29,O29,R29)</f>
        <v>10683</v>
      </c>
      <c r="G29" s="11">
        <f>SUM(J29,M29,P29,S29)</f>
        <v>10212</v>
      </c>
      <c r="H29" s="12">
        <v>19804</v>
      </c>
      <c r="I29" s="12">
        <f>10020+448</f>
        <v>10468</v>
      </c>
      <c r="J29" s="11">
        <f>9784+238</f>
        <v>10022</v>
      </c>
      <c r="K29" s="12">
        <v>118</v>
      </c>
      <c r="L29" s="12">
        <v>77</v>
      </c>
      <c r="M29" s="11">
        <v>41</v>
      </c>
      <c r="N29" s="12">
        <v>261</v>
      </c>
      <c r="O29" s="12">
        <v>124</v>
      </c>
      <c r="P29" s="11">
        <v>137</v>
      </c>
      <c r="Q29" s="12">
        <v>26</v>
      </c>
      <c r="R29" s="12">
        <v>14</v>
      </c>
      <c r="S29" s="11">
        <v>12</v>
      </c>
      <c r="U29" s="3" t="s">
        <v>46</v>
      </c>
    </row>
    <row r="30" spans="1:23" ht="24.95" customHeight="1">
      <c r="B30" s="14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U30" s="3"/>
    </row>
    <row r="31" spans="1:23">
      <c r="A31" s="62"/>
      <c r="B31" s="62" t="s">
        <v>45</v>
      </c>
      <c r="C31" s="61">
        <v>3.6</v>
      </c>
      <c r="D31" s="62" t="s">
        <v>44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3">
      <c r="A32" s="60"/>
      <c r="B32" s="60" t="s">
        <v>43</v>
      </c>
      <c r="C32" s="61">
        <v>3.6</v>
      </c>
      <c r="D32" s="60" t="s">
        <v>42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</row>
    <row r="33" spans="1:21" ht="3" customHeight="1"/>
    <row r="34" spans="1:21" ht="15" customHeight="1">
      <c r="A34" s="59" t="s">
        <v>41</v>
      </c>
      <c r="B34" s="59"/>
      <c r="C34" s="59"/>
      <c r="D34" s="58"/>
      <c r="E34" s="57"/>
      <c r="F34" s="47"/>
      <c r="G34" s="56"/>
      <c r="H34" s="55" t="s">
        <v>40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3" t="s">
        <v>39</v>
      </c>
      <c r="U34" s="52"/>
    </row>
    <row r="35" spans="1:21" s="45" customFormat="1" ht="15.95" customHeight="1">
      <c r="A35" s="33"/>
      <c r="B35" s="33"/>
      <c r="C35" s="33"/>
      <c r="D35" s="32"/>
      <c r="E35" s="44"/>
      <c r="F35" s="2"/>
      <c r="G35" s="43"/>
      <c r="H35" s="48"/>
      <c r="I35" s="47"/>
      <c r="J35" s="46"/>
      <c r="K35" s="51" t="s">
        <v>38</v>
      </c>
      <c r="L35" s="50"/>
      <c r="M35" s="49"/>
      <c r="N35" s="48"/>
      <c r="O35" s="47"/>
      <c r="P35" s="46"/>
      <c r="Q35" s="2"/>
      <c r="R35" s="2"/>
      <c r="S35" s="2"/>
      <c r="T35" s="28"/>
      <c r="U35" s="27"/>
    </row>
    <row r="36" spans="1:21" s="45" customFormat="1" ht="15.95" customHeight="1">
      <c r="A36" s="33"/>
      <c r="B36" s="33"/>
      <c r="C36" s="33"/>
      <c r="D36" s="32"/>
      <c r="E36" s="37" t="s">
        <v>24</v>
      </c>
      <c r="F36" s="36"/>
      <c r="G36" s="35"/>
      <c r="H36" s="37" t="s">
        <v>37</v>
      </c>
      <c r="I36" s="36"/>
      <c r="J36" s="35"/>
      <c r="K36" s="37" t="s">
        <v>36</v>
      </c>
      <c r="L36" s="36"/>
      <c r="M36" s="35"/>
      <c r="N36" s="37" t="s">
        <v>35</v>
      </c>
      <c r="O36" s="36"/>
      <c r="P36" s="35"/>
      <c r="Q36" s="36"/>
      <c r="R36" s="36"/>
      <c r="S36" s="36"/>
      <c r="T36" s="28"/>
      <c r="U36" s="27"/>
    </row>
    <row r="37" spans="1:21" s="2" customFormat="1" ht="15.95" customHeight="1">
      <c r="A37" s="33"/>
      <c r="B37" s="33"/>
      <c r="C37" s="33"/>
      <c r="D37" s="32"/>
      <c r="E37" s="37" t="s">
        <v>21</v>
      </c>
      <c r="F37" s="36"/>
      <c r="G37" s="35"/>
      <c r="H37" s="37" t="s">
        <v>34</v>
      </c>
      <c r="I37" s="36"/>
      <c r="J37" s="35"/>
      <c r="K37" s="37" t="s">
        <v>33</v>
      </c>
      <c r="L37" s="36"/>
      <c r="M37" s="35"/>
      <c r="N37" s="37" t="s">
        <v>32</v>
      </c>
      <c r="O37" s="36"/>
      <c r="P37" s="35"/>
      <c r="Q37" s="36" t="s">
        <v>31</v>
      </c>
      <c r="R37" s="36"/>
      <c r="S37" s="36"/>
      <c r="T37" s="28"/>
      <c r="U37" s="27"/>
    </row>
    <row r="38" spans="1:21" s="2" customFormat="1" ht="15.95" customHeight="1">
      <c r="A38" s="33"/>
      <c r="B38" s="33"/>
      <c r="C38" s="33"/>
      <c r="D38" s="32"/>
      <c r="E38" s="44"/>
      <c r="G38" s="43"/>
      <c r="H38" s="37" t="s">
        <v>30</v>
      </c>
      <c r="I38" s="36"/>
      <c r="J38" s="35"/>
      <c r="K38" s="37" t="s">
        <v>29</v>
      </c>
      <c r="L38" s="36"/>
      <c r="M38" s="35"/>
      <c r="N38" s="37" t="s">
        <v>28</v>
      </c>
      <c r="O38" s="36"/>
      <c r="P38" s="35"/>
      <c r="Q38" s="36" t="s">
        <v>27</v>
      </c>
      <c r="R38" s="36"/>
      <c r="S38" s="36"/>
      <c r="T38" s="28"/>
      <c r="U38" s="27"/>
    </row>
    <row r="39" spans="1:21" s="2" customFormat="1" ht="15.95" customHeight="1">
      <c r="A39" s="33"/>
      <c r="B39" s="33"/>
      <c r="C39" s="33"/>
      <c r="D39" s="32"/>
      <c r="E39" s="42"/>
      <c r="F39" s="34"/>
      <c r="G39" s="41"/>
      <c r="H39" s="40" t="s">
        <v>26</v>
      </c>
      <c r="I39" s="39"/>
      <c r="J39" s="38"/>
      <c r="K39" s="40" t="s">
        <v>26</v>
      </c>
      <c r="L39" s="39"/>
      <c r="M39" s="38"/>
      <c r="N39" s="37" t="s">
        <v>25</v>
      </c>
      <c r="O39" s="36"/>
      <c r="P39" s="35"/>
      <c r="Q39" s="34"/>
      <c r="R39" s="34"/>
      <c r="S39" s="34"/>
      <c r="T39" s="28"/>
      <c r="U39" s="27"/>
    </row>
    <row r="40" spans="1:21" ht="15.95" customHeight="1">
      <c r="A40" s="33"/>
      <c r="B40" s="33"/>
      <c r="C40" s="33"/>
      <c r="D40" s="32"/>
      <c r="E40" s="29" t="s">
        <v>24</v>
      </c>
      <c r="F40" s="31" t="s">
        <v>23</v>
      </c>
      <c r="G40" s="30" t="s">
        <v>22</v>
      </c>
      <c r="H40" s="29" t="s">
        <v>24</v>
      </c>
      <c r="I40" s="29" t="s">
        <v>23</v>
      </c>
      <c r="J40" s="30" t="s">
        <v>22</v>
      </c>
      <c r="K40" s="29" t="s">
        <v>24</v>
      </c>
      <c r="L40" s="29" t="s">
        <v>23</v>
      </c>
      <c r="M40" s="30" t="s">
        <v>22</v>
      </c>
      <c r="N40" s="29" t="s">
        <v>24</v>
      </c>
      <c r="O40" s="29" t="s">
        <v>23</v>
      </c>
      <c r="P40" s="29" t="s">
        <v>22</v>
      </c>
      <c r="Q40" s="29" t="s">
        <v>24</v>
      </c>
      <c r="R40" s="29" t="s">
        <v>23</v>
      </c>
      <c r="S40" s="6" t="s">
        <v>22</v>
      </c>
      <c r="T40" s="28"/>
      <c r="U40" s="27"/>
    </row>
    <row r="41" spans="1:21" ht="15.95" customHeight="1">
      <c r="A41" s="26"/>
      <c r="B41" s="26"/>
      <c r="C41" s="26"/>
      <c r="D41" s="25"/>
      <c r="E41" s="9" t="s">
        <v>21</v>
      </c>
      <c r="F41" s="24" t="s">
        <v>20</v>
      </c>
      <c r="G41" s="24" t="s">
        <v>19</v>
      </c>
      <c r="H41" s="9" t="s">
        <v>21</v>
      </c>
      <c r="I41" s="9" t="s">
        <v>20</v>
      </c>
      <c r="J41" s="24" t="s">
        <v>19</v>
      </c>
      <c r="K41" s="9" t="s">
        <v>21</v>
      </c>
      <c r="L41" s="9" t="s">
        <v>20</v>
      </c>
      <c r="M41" s="24" t="s">
        <v>19</v>
      </c>
      <c r="N41" s="9" t="s">
        <v>21</v>
      </c>
      <c r="O41" s="9" t="s">
        <v>20</v>
      </c>
      <c r="P41" s="24" t="s">
        <v>19</v>
      </c>
      <c r="Q41" s="9" t="s">
        <v>21</v>
      </c>
      <c r="R41" s="9" t="s">
        <v>20</v>
      </c>
      <c r="S41" s="23" t="s">
        <v>19</v>
      </c>
      <c r="T41" s="22"/>
      <c r="U41" s="21"/>
    </row>
    <row r="42" spans="1:21" ht="21" customHeight="1">
      <c r="A42" s="20" t="s">
        <v>18</v>
      </c>
      <c r="B42" s="20"/>
      <c r="C42" s="19"/>
      <c r="D42" s="18"/>
      <c r="E42" s="17">
        <f>SUM(F42:G42)</f>
        <v>31641</v>
      </c>
      <c r="F42" s="17">
        <f>SUM(F43:F45)</f>
        <v>11886</v>
      </c>
      <c r="G42" s="17">
        <f>SUM(G43:G45)</f>
        <v>19755</v>
      </c>
      <c r="H42" s="17">
        <f>SUM(I42:J42)</f>
        <v>31272</v>
      </c>
      <c r="I42" s="17">
        <f>SUM(I43:I45)</f>
        <v>11743</v>
      </c>
      <c r="J42" s="17">
        <f>SUM(J43:J45)</f>
        <v>19529</v>
      </c>
      <c r="K42" s="17">
        <f>SUM(L42:M42)</f>
        <v>184</v>
      </c>
      <c r="L42" s="17">
        <f>SUM(L43:L45)</f>
        <v>69</v>
      </c>
      <c r="M42" s="17">
        <f>SUM(M43:M45)</f>
        <v>115</v>
      </c>
      <c r="N42" s="17">
        <f>SUM(O42:P42)</f>
        <v>153</v>
      </c>
      <c r="O42" s="17">
        <f>SUM(O43:O45)</f>
        <v>57</v>
      </c>
      <c r="P42" s="17">
        <f>SUM(P43:P45)</f>
        <v>96</v>
      </c>
      <c r="Q42" s="17">
        <f>SUM(R42:S42)</f>
        <v>32</v>
      </c>
      <c r="R42" s="17">
        <f>SUM(R43:R45)</f>
        <v>17</v>
      </c>
      <c r="S42" s="17">
        <f>SUM(S43:S45)</f>
        <v>15</v>
      </c>
      <c r="T42" s="16" t="s">
        <v>17</v>
      </c>
      <c r="U42" s="15"/>
    </row>
    <row r="43" spans="1:21" ht="21" customHeight="1">
      <c r="B43" s="14" t="s">
        <v>16</v>
      </c>
      <c r="D43" s="13"/>
      <c r="E43" s="12">
        <f>SUM(F43:G43)</f>
        <v>11681</v>
      </c>
      <c r="F43" s="11">
        <f>SUM(I43,L43,O43,R43)</f>
        <v>4228</v>
      </c>
      <c r="G43" s="11">
        <f>SUM(J43,M43,P43,S43)</f>
        <v>7453</v>
      </c>
      <c r="H43" s="12">
        <v>10552</v>
      </c>
      <c r="I43" s="12">
        <f>4079+74</f>
        <v>4153</v>
      </c>
      <c r="J43" s="11">
        <f>6473+875</f>
        <v>7348</v>
      </c>
      <c r="K43" s="12">
        <v>96</v>
      </c>
      <c r="L43" s="12">
        <v>31</v>
      </c>
      <c r="M43" s="11">
        <v>65</v>
      </c>
      <c r="N43" s="12">
        <v>52</v>
      </c>
      <c r="O43" s="12">
        <v>27</v>
      </c>
      <c r="P43" s="11">
        <v>25</v>
      </c>
      <c r="Q43" s="12">
        <v>32</v>
      </c>
      <c r="R43" s="12">
        <v>17</v>
      </c>
      <c r="S43" s="11">
        <v>15</v>
      </c>
      <c r="U43" s="3" t="s">
        <v>15</v>
      </c>
    </row>
    <row r="44" spans="1:21" ht="21" customHeight="1">
      <c r="B44" s="14" t="s">
        <v>14</v>
      </c>
      <c r="D44" s="13"/>
      <c r="E44" s="12">
        <f>SUM(F44:G44)</f>
        <v>9972</v>
      </c>
      <c r="F44" s="11">
        <f>SUM(I44,L44,O44,R44)</f>
        <v>3864</v>
      </c>
      <c r="G44" s="11">
        <f>SUM(J44,M44,P44,S44)</f>
        <v>6108</v>
      </c>
      <c r="H44" s="12">
        <v>8943</v>
      </c>
      <c r="I44" s="12">
        <f>3337+482</f>
        <v>3819</v>
      </c>
      <c r="J44" s="11">
        <f>5606+446</f>
        <v>6052</v>
      </c>
      <c r="K44" s="12">
        <v>50</v>
      </c>
      <c r="L44" s="12">
        <v>25</v>
      </c>
      <c r="M44" s="11">
        <v>25</v>
      </c>
      <c r="N44" s="12">
        <v>51</v>
      </c>
      <c r="O44" s="12">
        <v>20</v>
      </c>
      <c r="P44" s="11">
        <v>31</v>
      </c>
      <c r="Q44" s="12">
        <v>0</v>
      </c>
      <c r="R44" s="12">
        <v>0</v>
      </c>
      <c r="S44" s="11">
        <v>0</v>
      </c>
      <c r="U44" s="3" t="s">
        <v>13</v>
      </c>
    </row>
    <row r="45" spans="1:21" ht="21" customHeight="1">
      <c r="B45" s="14" t="s">
        <v>12</v>
      </c>
      <c r="D45" s="13"/>
      <c r="E45" s="12">
        <f>SUM(F45:G45)</f>
        <v>9988</v>
      </c>
      <c r="F45" s="11">
        <f>SUM(I45,L45,O45,R45)</f>
        <v>3794</v>
      </c>
      <c r="G45" s="11">
        <f>SUM(J45,M45,P45,S45)</f>
        <v>6194</v>
      </c>
      <c r="H45" s="12">
        <v>9185</v>
      </c>
      <c r="I45" s="12">
        <f>3418+353</f>
        <v>3771</v>
      </c>
      <c r="J45" s="11">
        <f>5767+362</f>
        <v>6129</v>
      </c>
      <c r="K45" s="12">
        <v>38</v>
      </c>
      <c r="L45" s="12">
        <v>13</v>
      </c>
      <c r="M45" s="11">
        <v>25</v>
      </c>
      <c r="N45" s="12">
        <v>50</v>
      </c>
      <c r="O45" s="12">
        <v>10</v>
      </c>
      <c r="P45" s="11">
        <v>40</v>
      </c>
      <c r="Q45" s="12">
        <v>0</v>
      </c>
      <c r="R45" s="12">
        <v>0</v>
      </c>
      <c r="S45" s="11">
        <v>0</v>
      </c>
      <c r="U45" s="3" t="s">
        <v>11</v>
      </c>
    </row>
    <row r="46" spans="1:21" ht="10.5" customHeight="1">
      <c r="A46" s="10"/>
      <c r="B46" s="10"/>
      <c r="C46" s="10"/>
      <c r="D46" s="10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8"/>
      <c r="U46" s="8"/>
    </row>
    <row r="47" spans="1:21" ht="13.5" customHeight="1">
      <c r="A47" s="7"/>
      <c r="B47" s="7"/>
      <c r="C47" s="7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5"/>
      <c r="U47" s="5"/>
    </row>
    <row r="48" spans="1:21" s="2" customFormat="1" ht="19.5" customHeight="1">
      <c r="B48" s="3" t="s">
        <v>10</v>
      </c>
      <c r="L48" s="4" t="s">
        <v>9</v>
      </c>
      <c r="M48" s="4"/>
    </row>
    <row r="49" spans="2:13" s="2" customFormat="1" ht="19.5" customHeight="1">
      <c r="B49" s="3"/>
      <c r="C49" s="3" t="s">
        <v>8</v>
      </c>
      <c r="D49" s="3"/>
      <c r="L49" s="3" t="s">
        <v>7</v>
      </c>
      <c r="M49" s="3"/>
    </row>
    <row r="50" spans="2:13" s="2" customFormat="1" ht="19.5" customHeight="1">
      <c r="B50" s="3"/>
      <c r="C50" s="3" t="s">
        <v>6</v>
      </c>
      <c r="D50" s="3"/>
      <c r="L50" s="3" t="s">
        <v>5</v>
      </c>
      <c r="M50" s="3"/>
    </row>
    <row r="51" spans="2:13" s="2" customFormat="1" ht="19.5" customHeight="1">
      <c r="B51" s="3" t="s">
        <v>4</v>
      </c>
      <c r="C51" s="3"/>
      <c r="D51" s="3"/>
      <c r="L51" s="3" t="s">
        <v>3</v>
      </c>
      <c r="M51" s="3"/>
    </row>
    <row r="52" spans="2:13" s="2" customFormat="1" ht="19.5" customHeight="1">
      <c r="B52" s="3" t="s">
        <v>2</v>
      </c>
      <c r="C52" s="3" t="s">
        <v>1</v>
      </c>
      <c r="D52" s="3"/>
      <c r="L52" s="3" t="s">
        <v>0</v>
      </c>
      <c r="M52" s="3"/>
    </row>
    <row r="57" spans="2:13" ht="20.25" customHeight="1"/>
  </sheetData>
  <mergeCells count="43">
    <mergeCell ref="A34:D41"/>
    <mergeCell ref="H34:S34"/>
    <mergeCell ref="H39:J39"/>
    <mergeCell ref="K39:M39"/>
    <mergeCell ref="N39:P39"/>
    <mergeCell ref="T34:U41"/>
    <mergeCell ref="K35:M35"/>
    <mergeCell ref="K38:M38"/>
    <mergeCell ref="N38:P38"/>
    <mergeCell ref="Q38:S38"/>
    <mergeCell ref="H38:J38"/>
    <mergeCell ref="K36:M36"/>
    <mergeCell ref="N36:P36"/>
    <mergeCell ref="Q36:S36"/>
    <mergeCell ref="Q37:S37"/>
    <mergeCell ref="N37:P37"/>
    <mergeCell ref="E7:G7"/>
    <mergeCell ref="K37:M37"/>
    <mergeCell ref="H37:J37"/>
    <mergeCell ref="E36:G36"/>
    <mergeCell ref="H36:J36"/>
    <mergeCell ref="E37:G37"/>
    <mergeCell ref="H8:J8"/>
    <mergeCell ref="T4:U11"/>
    <mergeCell ref="Q8:S8"/>
    <mergeCell ref="K6:M6"/>
    <mergeCell ref="Q7:S7"/>
    <mergeCell ref="N9:P9"/>
    <mergeCell ref="N7:P7"/>
    <mergeCell ref="K7:M7"/>
    <mergeCell ref="N6:P6"/>
    <mergeCell ref="K8:M8"/>
    <mergeCell ref="N8:P8"/>
    <mergeCell ref="A4:D11"/>
    <mergeCell ref="A13:D13"/>
    <mergeCell ref="K5:M5"/>
    <mergeCell ref="K9:M9"/>
    <mergeCell ref="H6:J6"/>
    <mergeCell ref="H7:J7"/>
    <mergeCell ref="H4:S4"/>
    <mergeCell ref="Q6:S6"/>
    <mergeCell ref="E6:G6"/>
    <mergeCell ref="H9:J9"/>
  </mergeCells>
  <pageMargins left="0.55118110236220474" right="0.15748031496062992" top="0.59055118110236227" bottom="0.59055118110236227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2013-01-22T09:34:14Z</dcterms:created>
  <dcterms:modified xsi:type="dcterms:W3CDTF">2013-01-22T09:34:35Z</dcterms:modified>
</cp:coreProperties>
</file>