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938BF467-C4A4-4558-B969-B2B84DC75824}" xr6:coauthVersionLast="47" xr6:coauthVersionMax="47" xr10:uidLastSave="{00000000-0000-0000-0000-000000000000}"/>
  <bookViews>
    <workbookView xWindow="-120" yWindow="-120" windowWidth="20730" windowHeight="11160" xr2:uid="{00C9E356-E753-46E7-82E4-9EE02801A298}"/>
  </bookViews>
  <sheets>
    <sheet name="T-3.7" sheetId="1" r:id="rId1"/>
  </sheets>
  <definedNames>
    <definedName name="_xlnm.Print_Area" localSheetId="0">'T-3.7'!$A$1:$W$37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1" l="1"/>
  <c r="AA34" i="1" s="1"/>
  <c r="Q33" i="1"/>
  <c r="N33" i="1"/>
  <c r="K33" i="1"/>
  <c r="H33" i="1"/>
  <c r="G33" i="1"/>
  <c r="F33" i="1"/>
  <c r="E33" i="1" s="1"/>
  <c r="Q32" i="1"/>
  <c r="N32" i="1"/>
  <c r="K32" i="1"/>
  <c r="K30" i="1" s="1"/>
  <c r="H32" i="1"/>
  <c r="G32" i="1"/>
  <c r="F32" i="1"/>
  <c r="E32" i="1"/>
  <c r="Q31" i="1"/>
  <c r="N31" i="1"/>
  <c r="K31" i="1"/>
  <c r="H31" i="1"/>
  <c r="H30" i="1" s="1"/>
  <c r="G31" i="1"/>
  <c r="F31" i="1"/>
  <c r="E31" i="1"/>
  <c r="R30" i="1"/>
  <c r="R13" i="1" s="1"/>
  <c r="Q13" i="1" s="1"/>
  <c r="Q30" i="1"/>
  <c r="P30" i="1"/>
  <c r="O30" i="1"/>
  <c r="N30" i="1"/>
  <c r="M30" i="1"/>
  <c r="L30" i="1"/>
  <c r="J30" i="1"/>
  <c r="I30" i="1"/>
  <c r="G30" i="1"/>
  <c r="F30" i="1"/>
  <c r="Q29" i="1"/>
  <c r="N29" i="1"/>
  <c r="K29" i="1"/>
  <c r="K26" i="1" s="1"/>
  <c r="H29" i="1"/>
  <c r="G29" i="1"/>
  <c r="F29" i="1"/>
  <c r="E29" i="1"/>
  <c r="Q28" i="1"/>
  <c r="N28" i="1"/>
  <c r="K28" i="1"/>
  <c r="H28" i="1"/>
  <c r="H26" i="1" s="1"/>
  <c r="G28" i="1"/>
  <c r="F28" i="1"/>
  <c r="E28" i="1"/>
  <c r="Q27" i="1"/>
  <c r="N27" i="1"/>
  <c r="K27" i="1"/>
  <c r="H27" i="1"/>
  <c r="G27" i="1"/>
  <c r="E27" i="1" s="1"/>
  <c r="E26" i="1" s="1"/>
  <c r="F27" i="1"/>
  <c r="R26" i="1"/>
  <c r="Q26" i="1"/>
  <c r="P26" i="1"/>
  <c r="O26" i="1"/>
  <c r="N26" i="1"/>
  <c r="M26" i="1"/>
  <c r="L26" i="1"/>
  <c r="J26" i="1"/>
  <c r="I26" i="1"/>
  <c r="F26" i="1"/>
  <c r="N25" i="1"/>
  <c r="K25" i="1"/>
  <c r="H25" i="1"/>
  <c r="G25" i="1"/>
  <c r="F25" i="1"/>
  <c r="E25" i="1" s="1"/>
  <c r="N24" i="1"/>
  <c r="K24" i="1"/>
  <c r="H24" i="1"/>
  <c r="G24" i="1"/>
  <c r="F24" i="1"/>
  <c r="E24" i="1"/>
  <c r="N23" i="1"/>
  <c r="K23" i="1"/>
  <c r="H23" i="1"/>
  <c r="G23" i="1"/>
  <c r="F23" i="1"/>
  <c r="E23" i="1" s="1"/>
  <c r="N22" i="1"/>
  <c r="K22" i="1"/>
  <c r="H22" i="1"/>
  <c r="G22" i="1"/>
  <c r="F22" i="1"/>
  <c r="E22" i="1"/>
  <c r="N21" i="1"/>
  <c r="K21" i="1"/>
  <c r="H21" i="1"/>
  <c r="G21" i="1"/>
  <c r="G19" i="1" s="1"/>
  <c r="F21" i="1"/>
  <c r="E21" i="1" s="1"/>
  <c r="E19" i="1" s="1"/>
  <c r="N20" i="1"/>
  <c r="K20" i="1"/>
  <c r="K19" i="1" s="1"/>
  <c r="H20" i="1"/>
  <c r="G20" i="1"/>
  <c r="F20" i="1"/>
  <c r="E20" i="1"/>
  <c r="P19" i="1"/>
  <c r="O19" i="1"/>
  <c r="N19" i="1"/>
  <c r="M19" i="1"/>
  <c r="L19" i="1"/>
  <c r="J19" i="1"/>
  <c r="I19" i="1"/>
  <c r="H19" i="1"/>
  <c r="F19" i="1"/>
  <c r="N18" i="1"/>
  <c r="K18" i="1"/>
  <c r="H18" i="1"/>
  <c r="G18" i="1"/>
  <c r="F18" i="1"/>
  <c r="E18" i="1" s="1"/>
  <c r="N17" i="1"/>
  <c r="K17" i="1"/>
  <c r="H17" i="1"/>
  <c r="G17" i="1"/>
  <c r="F17" i="1"/>
  <c r="E17" i="1"/>
  <c r="N16" i="1"/>
  <c r="K16" i="1"/>
  <c r="H16" i="1"/>
  <c r="G16" i="1"/>
  <c r="G14" i="1" s="1"/>
  <c r="F16" i="1"/>
  <c r="E16" i="1" s="1"/>
  <c r="N15" i="1"/>
  <c r="K15" i="1"/>
  <c r="K14" i="1" s="1"/>
  <c r="H15" i="1"/>
  <c r="G15" i="1"/>
  <c r="F15" i="1"/>
  <c r="E15" i="1"/>
  <c r="P14" i="1"/>
  <c r="O14" i="1"/>
  <c r="N14" i="1"/>
  <c r="M14" i="1"/>
  <c r="M13" i="1" s="1"/>
  <c r="L14" i="1"/>
  <c r="J14" i="1"/>
  <c r="J13" i="1" s="1"/>
  <c r="I14" i="1"/>
  <c r="I13" i="1" s="1"/>
  <c r="H13" i="1" s="1"/>
  <c r="H14" i="1"/>
  <c r="F14" i="1"/>
  <c r="F13" i="1" s="1"/>
  <c r="S13" i="1"/>
  <c r="P13" i="1"/>
  <c r="O13" i="1"/>
  <c r="N13" i="1" s="1"/>
  <c r="L13" i="1"/>
  <c r="K13" i="1" s="1"/>
  <c r="E14" i="1" l="1"/>
  <c r="E13" i="1" s="1"/>
  <c r="E30" i="1"/>
  <c r="G26" i="1"/>
  <c r="G13" i="1" s="1"/>
</calcChain>
</file>

<file path=xl/sharedStrings.xml><?xml version="1.0" encoding="utf-8"?>
<sst xmlns="http://schemas.openxmlformats.org/spreadsheetml/2006/main" count="102" uniqueCount="73">
  <si>
    <t xml:space="preserve">ตาราง     </t>
  </si>
  <si>
    <t>นักเรียน จำแนกตามสังกัด เพศ และชั้นเรียน ปีการศึกษา 2565</t>
  </si>
  <si>
    <t xml:space="preserve">Table </t>
  </si>
  <si>
    <t>Student by Jurisdiction, Sex and Grade: Academic Year 2022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</si>
  <si>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</si>
  <si>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</si>
  <si>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</si>
  <si>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</si>
  <si>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</si>
  <si>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</si>
  <si>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</si>
  <si>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</si>
  <si>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</si>
  <si>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</si>
  <si>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</si>
  <si>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การปกครองท้องถิ่น</t>
  </si>
  <si>
    <t>Sangha Supreme Council</t>
  </si>
  <si>
    <t>Office of the Basic</t>
  </si>
  <si>
    <t>Office of the Private</t>
  </si>
  <si>
    <t xml:space="preserve">Department of Local </t>
  </si>
  <si>
    <t>of Thailand National</t>
  </si>
  <si>
    <t>Education Commission</t>
  </si>
  <si>
    <t>Administration</t>
  </si>
  <si>
    <t xml:space="preserve">                    Office of Buddhism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</si>
  <si>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</si>
  <si>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</si>
  <si>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</si>
  <si>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</si>
  <si>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</si>
  <si>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</si>
  <si>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</si>
  <si>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</si>
  <si>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</si>
  <si>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</si>
  <si>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</si>
  <si>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</si>
  <si>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</si>
  <si>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</si>
  <si>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</si>
  <si>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</si>
  <si>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</si>
  <si>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</si>
  <si>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</si>
  <si>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</si>
  <si>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</si>
  <si>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</si>
  <si>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</si>
  <si>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</si>
  <si>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</si>
  <si>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</si>
  <si>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</si>
  <si>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</si>
  <si>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</si>
  <si>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</si>
  <si>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</si>
  <si>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</si>
  <si>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</si>
  <si>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</si>
  <si>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</si>
  <si>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</si>
  <si>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</si>
  <si>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</si>
  <si>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</si>
  <si>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</si>
  <si>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</si>
  <si>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</si>
  <si>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</si>
  <si>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</si>
  <si>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</si>
  <si>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ที่มา:</t>
  </si>
  <si>
    <t>สำนักงานศึกษาธิการจังหวัดหนองคาย</t>
  </si>
  <si>
    <t>Source: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</si>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</sst>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_-;\-* #,##0_-;_-* &quot;-&quot;??_-;_-@_-"/>
    <numFmt numFmtId="166" formatCode="_-* #,##0.00_-;\-* #,##0.00_-;_-* &quot;-&quot;??_-;_-@_-"/>
    <numFmt numFmtId="167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/>
    </xf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7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5" fillId="0" borderId="7" xfId="2" applyFont="1" applyBorder="1"/>
    <xf numFmtId="0" fontId="5" fillId="0" borderId="6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165" fontId="6" fillId="0" borderId="0" xfId="2" applyNumberFormat="1" applyFont="1"/>
    <xf numFmtId="0" fontId="5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5" fontId="8" fillId="0" borderId="11" xfId="1" applyNumberFormat="1" applyFont="1" applyFill="1" applyBorder="1" applyAlignment="1">
      <alignment vertical="top"/>
    </xf>
    <xf numFmtId="0" fontId="8" fillId="0" borderId="7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65" fontId="8" fillId="0" borderId="0" xfId="2" applyNumberFormat="1" applyFont="1"/>
    <xf numFmtId="0" fontId="8" fillId="0" borderId="0" xfId="2" applyFont="1"/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165" fontId="8" fillId="0" borderId="11" xfId="1" applyNumberFormat="1" applyFont="1" applyBorder="1" applyAlignment="1">
      <alignment vertical="top"/>
    </xf>
    <xf numFmtId="0" fontId="6" fillId="0" borderId="6" xfId="2" applyFont="1" applyBorder="1" applyAlignment="1">
      <alignment vertical="center"/>
    </xf>
    <xf numFmtId="165" fontId="6" fillId="0" borderId="11" xfId="1" applyNumberFormat="1" applyFont="1" applyBorder="1" applyAlignment="1">
      <alignment vertical="top"/>
    </xf>
    <xf numFmtId="165" fontId="6" fillId="0" borderId="6" xfId="1" applyNumberFormat="1" applyFont="1" applyBorder="1" applyAlignment="1">
      <alignment vertical="top"/>
    </xf>
    <xf numFmtId="0" fontId="6" fillId="0" borderId="7" xfId="2" applyFont="1" applyBorder="1" applyAlignment="1">
      <alignment vertical="center"/>
    </xf>
    <xf numFmtId="167" fontId="6" fillId="0" borderId="11" xfId="1" applyNumberFormat="1" applyFont="1" applyBorder="1" applyAlignment="1">
      <alignment horizontal="right" vertical="top"/>
    </xf>
    <xf numFmtId="0" fontId="8" fillId="0" borderId="6" xfId="2" applyFont="1" applyBorder="1" applyAlignment="1">
      <alignment vertical="center"/>
    </xf>
    <xf numFmtId="165" fontId="6" fillId="0" borderId="11" xfId="1" applyNumberFormat="1" applyFont="1" applyFill="1" applyBorder="1" applyAlignment="1">
      <alignment horizontal="right" vertical="top"/>
    </xf>
    <xf numFmtId="165" fontId="8" fillId="2" borderId="0" xfId="2" applyNumberFormat="1" applyFont="1" applyFill="1"/>
    <xf numFmtId="165" fontId="6" fillId="2" borderId="0" xfId="2" applyNumberFormat="1" applyFont="1" applyFill="1"/>
    <xf numFmtId="0" fontId="10" fillId="0" borderId="9" xfId="2" applyFont="1" applyBorder="1"/>
    <xf numFmtId="0" fontId="10" fillId="0" borderId="12" xfId="2" applyFont="1" applyBorder="1"/>
    <xf numFmtId="0" fontId="10" fillId="0" borderId="10" xfId="2" applyFont="1" applyBorder="1"/>
    <xf numFmtId="0" fontId="10" fillId="0" borderId="0" xfId="2" applyFont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</cellXfs>
  <cellStyles count="3">
    <cellStyle name="Comma" xfId="1" builtinId="3"/>
    <cellStyle name="Normal" xfId="0" builtinId="0"/>
    <cellStyle name="Normal 2" xfId="2" xr:uid="{014E768E-0C0E-4A0E-A3EA-EAE4BF794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47635</xdr:colOff>
      <xdr:row>31</xdr:row>
      <xdr:rowOff>111124</xdr:rowOff>
    </xdr:from>
    <xdr:to>
      <xdr:col>23</xdr:col>
      <xdr:colOff>373795</xdr:colOff>
      <xdr:row>36</xdr:row>
      <xdr:rowOff>145692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E1F941E-B3C2-4DEC-89B6-2C6645F8C4F5}"/>
            </a:ext>
          </a:extLst>
        </xdr:cNvPr>
        <xdr:cNvGrpSpPr/>
      </xdr:nvGrpSpPr>
      <xdr:grpSpPr>
        <a:xfrm flipV="1">
          <a:off x="10353685" y="5949949"/>
          <a:ext cx="326160" cy="691793"/>
          <a:chOff x="10039350" y="1885951"/>
          <a:chExt cx="354018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3B4C8A3-0AF3-4FDA-960E-768972CCB73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22E95F3-C509-4F3B-BA77-4B9988D2F0EA}"/>
              </a:ext>
            </a:extLst>
          </xdr:cNvPr>
          <xdr:cNvSpPr txBox="1"/>
        </xdr:nvSpPr>
        <xdr:spPr>
          <a:xfrm rot="5400000">
            <a:off x="9949076" y="2014987"/>
            <a:ext cx="536910" cy="351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F621-B165-4995-B3B6-B3B9EE23B3F4}">
  <dimension ref="A1:AA38"/>
  <sheetViews>
    <sheetView showGridLines="0" tabSelected="1" view="pageBreakPreview" zoomScaleNormal="13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81" customWidth="1"/>
    <col min="2" max="2" width="5.85546875" style="81" customWidth="1"/>
    <col min="3" max="3" width="4.28515625" style="81" customWidth="1"/>
    <col min="4" max="4" width="1.28515625" style="81" customWidth="1"/>
    <col min="5" max="16" width="8" style="81" customWidth="1"/>
    <col min="17" max="17" width="6.7109375" style="81" customWidth="1"/>
    <col min="18" max="18" width="6" style="81" customWidth="1"/>
    <col min="19" max="19" width="6.5703125" style="81" customWidth="1"/>
    <col min="20" max="20" width="1.140625" style="81" customWidth="1"/>
    <col min="21" max="21" width="16.5703125" style="81" customWidth="1"/>
    <col min="22" max="22" width="1.7109375" style="81" customWidth="1"/>
    <col min="23" max="24" width="6.7109375" style="81" customWidth="1"/>
    <col min="25" max="16384" width="9.140625" style="81"/>
  </cols>
  <sheetData>
    <row r="1" spans="1:27" s="1" customFormat="1" x14ac:dyDescent="0.3">
      <c r="B1" s="1" t="s">
        <v>0</v>
      </c>
      <c r="C1" s="2">
        <v>3.7</v>
      </c>
      <c r="D1" s="1" t="s">
        <v>1</v>
      </c>
    </row>
    <row r="2" spans="1:27" s="3" customFormat="1" ht="20.25" customHeight="1" x14ac:dyDescent="0.3">
      <c r="B2" s="1" t="s">
        <v>2</v>
      </c>
      <c r="C2" s="2">
        <v>3.7</v>
      </c>
      <c r="D2" s="1" t="s">
        <v>3</v>
      </c>
      <c r="E2" s="1"/>
      <c r="V2" s="1"/>
      <c r="W2" s="1"/>
      <c r="X2" s="1"/>
    </row>
    <row r="3" spans="1:27" s="4" customFormat="1" ht="8.25" x14ac:dyDescent="0.15"/>
    <row r="4" spans="1:27" s="15" customFormat="1" ht="15" customHeight="1" x14ac:dyDescent="0.3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  <c r="V4" s="14"/>
      <c r="W4" s="14"/>
      <c r="X4" s="14"/>
    </row>
    <row r="5" spans="1:27" s="15" customFormat="1" ht="15.75" x14ac:dyDescent="0.25">
      <c r="A5" s="16"/>
      <c r="B5" s="16"/>
      <c r="C5" s="16"/>
      <c r="D5" s="17"/>
      <c r="E5" s="18"/>
      <c r="F5" s="19"/>
      <c r="G5" s="20"/>
      <c r="H5" s="18"/>
      <c r="I5" s="19"/>
      <c r="J5" s="20"/>
      <c r="K5" s="18"/>
      <c r="L5" s="19"/>
      <c r="M5" s="20"/>
      <c r="N5" s="21"/>
      <c r="O5" s="22"/>
      <c r="P5" s="23"/>
      <c r="Q5" s="21" t="s">
        <v>7</v>
      </c>
      <c r="R5" s="22"/>
      <c r="S5" s="23"/>
      <c r="T5" s="24"/>
      <c r="U5" s="25"/>
    </row>
    <row r="6" spans="1:27" s="15" customFormat="1" ht="15.75" x14ac:dyDescent="0.25">
      <c r="A6" s="16"/>
      <c r="B6" s="16"/>
      <c r="C6" s="16"/>
      <c r="D6" s="17"/>
      <c r="E6" s="18" t="s">
        <v>8</v>
      </c>
      <c r="F6" s="19"/>
      <c r="G6" s="20"/>
      <c r="H6" s="18" t="s">
        <v>9</v>
      </c>
      <c r="I6" s="19"/>
      <c r="J6" s="20"/>
      <c r="K6" s="18" t="s">
        <v>9</v>
      </c>
      <c r="L6" s="19"/>
      <c r="M6" s="20"/>
      <c r="N6" s="18" t="s">
        <v>10</v>
      </c>
      <c r="O6" s="19"/>
      <c r="P6" s="20"/>
      <c r="Q6" s="18" t="s">
        <v>11</v>
      </c>
      <c r="R6" s="19"/>
      <c r="S6" s="20"/>
      <c r="T6" s="24"/>
      <c r="U6" s="25"/>
    </row>
    <row r="7" spans="1:27" s="15" customFormat="1" ht="15.75" x14ac:dyDescent="0.25">
      <c r="A7" s="16"/>
      <c r="B7" s="16"/>
      <c r="C7" s="16"/>
      <c r="D7" s="17"/>
      <c r="E7" s="18" t="s">
        <v>12</v>
      </c>
      <c r="F7" s="19"/>
      <c r="G7" s="20"/>
      <c r="H7" s="18" t="s">
        <v>13</v>
      </c>
      <c r="I7" s="19"/>
      <c r="J7" s="20"/>
      <c r="K7" s="18" t="s">
        <v>14</v>
      </c>
      <c r="L7" s="19"/>
      <c r="M7" s="20"/>
      <c r="N7" s="18" t="s">
        <v>15</v>
      </c>
      <c r="O7" s="19"/>
      <c r="P7" s="20"/>
      <c r="Q7" s="18" t="s">
        <v>16</v>
      </c>
      <c r="R7" s="19"/>
      <c r="S7" s="20"/>
      <c r="T7" s="24"/>
      <c r="U7" s="25"/>
    </row>
    <row r="8" spans="1:27" s="15" customFormat="1" ht="15.75" x14ac:dyDescent="0.25">
      <c r="A8" s="16"/>
      <c r="B8" s="16"/>
      <c r="C8" s="16"/>
      <c r="D8" s="17"/>
      <c r="E8" s="26"/>
      <c r="G8" s="27"/>
      <c r="H8" s="18" t="s">
        <v>17</v>
      </c>
      <c r="I8" s="19"/>
      <c r="J8" s="20"/>
      <c r="K8" s="18" t="s">
        <v>18</v>
      </c>
      <c r="L8" s="19"/>
      <c r="M8" s="20"/>
      <c r="N8" s="18" t="s">
        <v>19</v>
      </c>
      <c r="O8" s="19"/>
      <c r="P8" s="20"/>
      <c r="Q8" s="18" t="s">
        <v>20</v>
      </c>
      <c r="R8" s="19"/>
      <c r="S8" s="20"/>
      <c r="T8" s="24"/>
      <c r="U8" s="25"/>
    </row>
    <row r="9" spans="1:27" s="15" customFormat="1" ht="15.75" x14ac:dyDescent="0.25">
      <c r="A9" s="16"/>
      <c r="B9" s="16"/>
      <c r="C9" s="16"/>
      <c r="D9" s="17"/>
      <c r="E9" s="28"/>
      <c r="F9" s="29"/>
      <c r="G9" s="30"/>
      <c r="H9" s="31" t="s">
        <v>21</v>
      </c>
      <c r="I9" s="32"/>
      <c r="J9" s="33"/>
      <c r="K9" s="31" t="s">
        <v>21</v>
      </c>
      <c r="L9" s="32"/>
      <c r="M9" s="33"/>
      <c r="N9" s="31" t="s">
        <v>22</v>
      </c>
      <c r="O9" s="32"/>
      <c r="P9" s="33"/>
      <c r="Q9" s="34" t="s">
        <v>23</v>
      </c>
      <c r="R9" s="35"/>
      <c r="S9" s="36"/>
      <c r="T9" s="24"/>
      <c r="U9" s="25"/>
    </row>
    <row r="10" spans="1:27" s="40" customFormat="1" ht="15" x14ac:dyDescent="0.25">
      <c r="A10" s="16"/>
      <c r="B10" s="16"/>
      <c r="C10" s="16"/>
      <c r="D10" s="17"/>
      <c r="E10" s="37" t="s">
        <v>8</v>
      </c>
      <c r="F10" s="38" t="s">
        <v>24</v>
      </c>
      <c r="G10" s="38" t="s">
        <v>25</v>
      </c>
      <c r="H10" s="37" t="s">
        <v>8</v>
      </c>
      <c r="I10" s="37" t="s">
        <v>24</v>
      </c>
      <c r="J10" s="38" t="s">
        <v>25</v>
      </c>
      <c r="K10" s="37" t="s">
        <v>8</v>
      </c>
      <c r="L10" s="37" t="s">
        <v>24</v>
      </c>
      <c r="M10" s="38" t="s">
        <v>25</v>
      </c>
      <c r="N10" s="37" t="s">
        <v>8</v>
      </c>
      <c r="O10" s="37" t="s">
        <v>24</v>
      </c>
      <c r="P10" s="37" t="s">
        <v>25</v>
      </c>
      <c r="Q10" s="37" t="s">
        <v>8</v>
      </c>
      <c r="R10" s="37" t="s">
        <v>24</v>
      </c>
      <c r="S10" s="39" t="s">
        <v>25</v>
      </c>
      <c r="T10" s="24"/>
      <c r="U10" s="25"/>
    </row>
    <row r="11" spans="1:27" s="40" customFormat="1" ht="15" x14ac:dyDescent="0.25">
      <c r="A11" s="41"/>
      <c r="B11" s="41"/>
      <c r="C11" s="41"/>
      <c r="D11" s="42"/>
      <c r="E11" s="43" t="s">
        <v>12</v>
      </c>
      <c r="F11" s="44" t="s">
        <v>26</v>
      </c>
      <c r="G11" s="44" t="s">
        <v>27</v>
      </c>
      <c r="H11" s="43" t="s">
        <v>12</v>
      </c>
      <c r="I11" s="43" t="s">
        <v>26</v>
      </c>
      <c r="J11" s="44" t="s">
        <v>27</v>
      </c>
      <c r="K11" s="43" t="s">
        <v>12</v>
      </c>
      <c r="L11" s="43" t="s">
        <v>26</v>
      </c>
      <c r="M11" s="44" t="s">
        <v>27</v>
      </c>
      <c r="N11" s="43" t="s">
        <v>12</v>
      </c>
      <c r="O11" s="43" t="s">
        <v>26</v>
      </c>
      <c r="P11" s="44" t="s">
        <v>27</v>
      </c>
      <c r="Q11" s="43" t="s">
        <v>12</v>
      </c>
      <c r="R11" s="43" t="s">
        <v>26</v>
      </c>
      <c r="S11" s="45" t="s">
        <v>27</v>
      </c>
      <c r="T11" s="46"/>
      <c r="U11" s="47"/>
      <c r="V11" s="48"/>
      <c r="W11" s="48"/>
      <c r="X11" s="48"/>
      <c r="Y11" s="49"/>
    </row>
    <row r="12" spans="1:27" s="15" customFormat="1" ht="3" customHeight="1" x14ac:dyDescent="0.25">
      <c r="A12" s="50"/>
      <c r="B12" s="50"/>
      <c r="C12" s="50"/>
      <c r="D12" s="51"/>
      <c r="E12" s="52"/>
      <c r="F12" s="53"/>
      <c r="G12" s="53"/>
      <c r="H12" s="52"/>
      <c r="I12" s="52"/>
      <c r="J12" s="53"/>
      <c r="K12" s="53"/>
      <c r="L12" s="53"/>
      <c r="M12" s="53"/>
      <c r="N12" s="52"/>
      <c r="O12" s="52"/>
      <c r="P12" s="53"/>
      <c r="Q12" s="52"/>
      <c r="R12" s="52"/>
      <c r="S12" s="54"/>
      <c r="T12" s="55"/>
      <c r="V12" s="56"/>
      <c r="W12" s="56"/>
      <c r="X12" s="56"/>
    </row>
    <row r="13" spans="1:27" s="65" customFormat="1" ht="15.75" x14ac:dyDescent="0.25">
      <c r="A13" s="57" t="s">
        <v>28</v>
      </c>
      <c r="B13" s="57"/>
      <c r="C13" s="57"/>
      <c r="D13" s="58"/>
      <c r="E13" s="59">
        <f t="shared" ref="E13:G13" si="0">E14+E19+E26+E30</f>
        <v>78600</v>
      </c>
      <c r="F13" s="59">
        <f t="shared" si="0"/>
        <v>40020</v>
      </c>
      <c r="G13" s="59">
        <f t="shared" si="0"/>
        <v>38580</v>
      </c>
      <c r="H13" s="59">
        <f>+I13+J13</f>
        <v>58226</v>
      </c>
      <c r="I13" s="59">
        <f>I14+I19+I26+I30</f>
        <v>28873</v>
      </c>
      <c r="J13" s="59">
        <f>J14+J19+J26+J30</f>
        <v>29353</v>
      </c>
      <c r="K13" s="59">
        <f>L13+M13</f>
        <v>8488</v>
      </c>
      <c r="L13" s="59">
        <f>L14+L19+L26+L30</f>
        <v>4317</v>
      </c>
      <c r="M13" s="59">
        <f>M14+M19+M26+M30</f>
        <v>4171</v>
      </c>
      <c r="N13" s="59">
        <f>O13+P13</f>
        <v>10423</v>
      </c>
      <c r="O13" s="59">
        <f>O14+O19+O26+O30</f>
        <v>5367</v>
      </c>
      <c r="P13" s="59">
        <f>P14+P19+P26+P30</f>
        <v>5056</v>
      </c>
      <c r="Q13" s="59">
        <f>R13+S13</f>
        <v>1463</v>
      </c>
      <c r="R13" s="59">
        <f>R14+R19+R26+R30</f>
        <v>1463</v>
      </c>
      <c r="S13" s="59">
        <f>S14+S19+S26+S30</f>
        <v>0</v>
      </c>
      <c r="T13" s="60"/>
      <c r="U13" s="61" t="s">
        <v>12</v>
      </c>
      <c r="V13" s="62"/>
      <c r="W13" s="62"/>
      <c r="X13" s="63"/>
      <c r="Y13" s="64"/>
      <c r="Z13" s="64"/>
      <c r="AA13" s="64"/>
    </row>
    <row r="14" spans="1:27" s="65" customFormat="1" ht="15" x14ac:dyDescent="0.25">
      <c r="A14" s="66" t="s">
        <v>29</v>
      </c>
      <c r="B14" s="61"/>
      <c r="C14" s="61"/>
      <c r="D14" s="67"/>
      <c r="E14" s="68">
        <f t="shared" ref="E14:P14" si="1">E15+E16+E17+E18</f>
        <v>17252</v>
      </c>
      <c r="F14" s="68">
        <f t="shared" si="1"/>
        <v>8862</v>
      </c>
      <c r="G14" s="68">
        <f t="shared" si="1"/>
        <v>8390</v>
      </c>
      <c r="H14" s="68">
        <f t="shared" si="1"/>
        <v>7375</v>
      </c>
      <c r="I14" s="68">
        <f t="shared" si="1"/>
        <v>3843</v>
      </c>
      <c r="J14" s="68">
        <f t="shared" si="1"/>
        <v>3532</v>
      </c>
      <c r="K14" s="68">
        <f t="shared" si="1"/>
        <v>2620</v>
      </c>
      <c r="L14" s="68">
        <f t="shared" si="1"/>
        <v>1299</v>
      </c>
      <c r="M14" s="68">
        <f t="shared" si="1"/>
        <v>1321</v>
      </c>
      <c r="N14" s="68">
        <f t="shared" si="1"/>
        <v>7257</v>
      </c>
      <c r="O14" s="68">
        <f t="shared" si="1"/>
        <v>3720</v>
      </c>
      <c r="P14" s="68">
        <f t="shared" si="1"/>
        <v>3537</v>
      </c>
      <c r="Q14" s="68">
        <v>0</v>
      </c>
      <c r="R14" s="68">
        <v>0</v>
      </c>
      <c r="S14" s="68">
        <v>0</v>
      </c>
      <c r="T14" s="66" t="s">
        <v>30</v>
      </c>
      <c r="U14" s="61"/>
      <c r="V14" s="48"/>
      <c r="W14" s="48"/>
      <c r="X14" s="48"/>
      <c r="Y14" s="64"/>
      <c r="Z14" s="49"/>
      <c r="AA14" s="49"/>
    </row>
    <row r="15" spans="1:27" s="40" customFormat="1" ht="15" x14ac:dyDescent="0.25">
      <c r="A15" s="62"/>
      <c r="B15" s="62" t="s">
        <v>31</v>
      </c>
      <c r="C15" s="62"/>
      <c r="D15" s="69"/>
      <c r="E15" s="70">
        <f>F15+G15</f>
        <v>1650</v>
      </c>
      <c r="F15" s="70">
        <f>I15+L15+O15+R15</f>
        <v>844</v>
      </c>
      <c r="G15" s="70">
        <f>J15+M15+P15+S15</f>
        <v>806</v>
      </c>
      <c r="H15" s="70">
        <f>I15+J15</f>
        <v>579</v>
      </c>
      <c r="I15" s="70">
        <v>303</v>
      </c>
      <c r="J15" s="71">
        <v>276</v>
      </c>
      <c r="K15" s="70">
        <f>L15+M15</f>
        <v>682</v>
      </c>
      <c r="L15" s="70">
        <v>327</v>
      </c>
      <c r="M15" s="71">
        <v>355</v>
      </c>
      <c r="N15" s="70">
        <f>O15+P15</f>
        <v>389</v>
      </c>
      <c r="O15" s="70">
        <v>214</v>
      </c>
      <c r="P15" s="71">
        <v>175</v>
      </c>
      <c r="Q15" s="70">
        <v>0</v>
      </c>
      <c r="R15" s="70">
        <v>0</v>
      </c>
      <c r="S15" s="70">
        <v>0</v>
      </c>
      <c r="T15" s="72"/>
      <c r="U15" s="62" t="s">
        <v>32</v>
      </c>
      <c r="V15" s="62"/>
      <c r="W15" s="62"/>
      <c r="X15" s="62"/>
      <c r="Y15" s="49"/>
      <c r="Z15" s="49"/>
      <c r="AA15" s="49"/>
    </row>
    <row r="16" spans="1:27" s="40" customFormat="1" ht="15" x14ac:dyDescent="0.25">
      <c r="A16" s="62"/>
      <c r="B16" s="62" t="s">
        <v>33</v>
      </c>
      <c r="C16" s="62"/>
      <c r="D16" s="69"/>
      <c r="E16" s="70">
        <f t="shared" ref="E16:E18" si="2">F16+G16</f>
        <v>4619</v>
      </c>
      <c r="F16" s="70">
        <f t="shared" ref="F16:G18" si="3">I16+L16+O16+R16</f>
        <v>2390</v>
      </c>
      <c r="G16" s="70">
        <f t="shared" si="3"/>
        <v>2229</v>
      </c>
      <c r="H16" s="70">
        <f t="shared" ref="H16:H18" si="4">I16+J16</f>
        <v>3208</v>
      </c>
      <c r="I16" s="70">
        <v>1684</v>
      </c>
      <c r="J16" s="71">
        <v>1524</v>
      </c>
      <c r="K16" s="70">
        <f t="shared" ref="K16:K18" si="5">L16+M16</f>
        <v>885</v>
      </c>
      <c r="L16" s="70">
        <v>451</v>
      </c>
      <c r="M16" s="71">
        <v>434</v>
      </c>
      <c r="N16" s="70">
        <f t="shared" ref="N16:N17" si="6">O16+P16</f>
        <v>526</v>
      </c>
      <c r="O16" s="70">
        <v>255</v>
      </c>
      <c r="P16" s="71">
        <v>271</v>
      </c>
      <c r="Q16" s="70">
        <v>0</v>
      </c>
      <c r="R16" s="70">
        <v>0</v>
      </c>
      <c r="S16" s="70">
        <v>0</v>
      </c>
      <c r="T16" s="72"/>
      <c r="U16" s="62" t="s">
        <v>34</v>
      </c>
      <c r="V16" s="62"/>
      <c r="W16" s="62"/>
      <c r="X16" s="62"/>
      <c r="Y16" s="49"/>
      <c r="Z16" s="49"/>
      <c r="AA16" s="49"/>
    </row>
    <row r="17" spans="1:27" s="40" customFormat="1" ht="15" x14ac:dyDescent="0.25">
      <c r="A17" s="62"/>
      <c r="B17" s="62" t="s">
        <v>35</v>
      </c>
      <c r="C17" s="62"/>
      <c r="D17" s="69"/>
      <c r="E17" s="70">
        <f t="shared" si="2"/>
        <v>4816</v>
      </c>
      <c r="F17" s="70">
        <f t="shared" si="3"/>
        <v>2472</v>
      </c>
      <c r="G17" s="70">
        <f t="shared" si="3"/>
        <v>2344</v>
      </c>
      <c r="H17" s="70">
        <f t="shared" si="4"/>
        <v>3327</v>
      </c>
      <c r="I17" s="70">
        <v>1713</v>
      </c>
      <c r="J17" s="71">
        <v>1614</v>
      </c>
      <c r="K17" s="70">
        <f t="shared" si="5"/>
        <v>914</v>
      </c>
      <c r="L17" s="70">
        <v>460</v>
      </c>
      <c r="M17" s="71">
        <v>454</v>
      </c>
      <c r="N17" s="70">
        <f t="shared" si="6"/>
        <v>575</v>
      </c>
      <c r="O17" s="70">
        <v>299</v>
      </c>
      <c r="P17" s="71">
        <v>276</v>
      </c>
      <c r="Q17" s="70">
        <v>0</v>
      </c>
      <c r="R17" s="70">
        <v>0</v>
      </c>
      <c r="S17" s="70">
        <v>0</v>
      </c>
      <c r="T17" s="62"/>
      <c r="U17" s="62" t="s">
        <v>36</v>
      </c>
      <c r="V17" s="62"/>
      <c r="W17" s="62"/>
      <c r="X17" s="62"/>
      <c r="Y17" s="49"/>
      <c r="Z17" s="49"/>
      <c r="AA17" s="49"/>
    </row>
    <row r="18" spans="1:27" s="40" customFormat="1" ht="15" x14ac:dyDescent="0.25">
      <c r="A18" s="62"/>
      <c r="B18" s="62" t="s">
        <v>37</v>
      </c>
      <c r="C18" s="62"/>
      <c r="D18" s="69"/>
      <c r="E18" s="70">
        <f t="shared" si="2"/>
        <v>6167</v>
      </c>
      <c r="F18" s="70">
        <f t="shared" si="3"/>
        <v>3156</v>
      </c>
      <c r="G18" s="70">
        <f t="shared" si="3"/>
        <v>3011</v>
      </c>
      <c r="H18" s="70">
        <f t="shared" si="4"/>
        <v>261</v>
      </c>
      <c r="I18" s="73">
        <v>143</v>
      </c>
      <c r="J18" s="73">
        <v>118</v>
      </c>
      <c r="K18" s="70">
        <f t="shared" si="5"/>
        <v>139</v>
      </c>
      <c r="L18" s="70">
        <v>61</v>
      </c>
      <c r="M18" s="71">
        <v>78</v>
      </c>
      <c r="N18" s="70">
        <f>O18+P18</f>
        <v>5767</v>
      </c>
      <c r="O18" s="70">
        <v>2952</v>
      </c>
      <c r="P18" s="71">
        <v>2815</v>
      </c>
      <c r="Q18" s="70">
        <v>0</v>
      </c>
      <c r="R18" s="70">
        <v>0</v>
      </c>
      <c r="S18" s="70">
        <v>0</v>
      </c>
      <c r="T18" s="62"/>
      <c r="U18" s="62" t="s">
        <v>38</v>
      </c>
      <c r="V18" s="62"/>
      <c r="W18" s="62"/>
      <c r="X18" s="62"/>
      <c r="Y18" s="49"/>
      <c r="Z18" s="49"/>
      <c r="AA18" s="49"/>
    </row>
    <row r="19" spans="1:27" s="65" customFormat="1" ht="15" x14ac:dyDescent="0.25">
      <c r="A19" s="48" t="s">
        <v>39</v>
      </c>
      <c r="B19" s="48"/>
      <c r="C19" s="48"/>
      <c r="D19" s="74"/>
      <c r="E19" s="68">
        <f t="shared" ref="E19:P19" si="7">E20+E21+E22+E23+E24+E25</f>
        <v>33473</v>
      </c>
      <c r="F19" s="68">
        <f t="shared" si="7"/>
        <v>17239</v>
      </c>
      <c r="G19" s="68">
        <f t="shared" si="7"/>
        <v>16234</v>
      </c>
      <c r="H19" s="68">
        <f t="shared" si="7"/>
        <v>25857</v>
      </c>
      <c r="I19" s="68">
        <f t="shared" si="7"/>
        <v>13339</v>
      </c>
      <c r="J19" s="68">
        <f t="shared" si="7"/>
        <v>12518</v>
      </c>
      <c r="K19" s="68">
        <f t="shared" si="7"/>
        <v>5272</v>
      </c>
      <c r="L19" s="68">
        <f t="shared" si="7"/>
        <v>2678</v>
      </c>
      <c r="M19" s="68">
        <f t="shared" si="7"/>
        <v>2594</v>
      </c>
      <c r="N19" s="68">
        <f t="shared" si="7"/>
        <v>2344</v>
      </c>
      <c r="O19" s="68">
        <f t="shared" si="7"/>
        <v>1222</v>
      </c>
      <c r="P19" s="68">
        <f t="shared" si="7"/>
        <v>1122</v>
      </c>
      <c r="Q19" s="68">
        <v>0</v>
      </c>
      <c r="R19" s="68">
        <v>0</v>
      </c>
      <c r="S19" s="68">
        <v>0</v>
      </c>
      <c r="T19" s="66" t="s">
        <v>40</v>
      </c>
      <c r="U19" s="48"/>
      <c r="V19" s="62"/>
      <c r="W19" s="62"/>
      <c r="X19" s="62"/>
      <c r="Y19" s="64"/>
      <c r="Z19" s="49"/>
      <c r="AA19" s="49"/>
    </row>
    <row r="20" spans="1:27" s="40" customFormat="1" ht="15" x14ac:dyDescent="0.25">
      <c r="A20" s="62"/>
      <c r="B20" s="62" t="s">
        <v>41</v>
      </c>
      <c r="C20" s="62"/>
      <c r="D20" s="69"/>
      <c r="E20" s="70">
        <f>F20+G20</f>
        <v>5041</v>
      </c>
      <c r="F20" s="70">
        <f>I20+L20+O20+R20</f>
        <v>2593</v>
      </c>
      <c r="G20" s="70">
        <f>J20+M20+P20+S20</f>
        <v>2448</v>
      </c>
      <c r="H20" s="70">
        <f>I20+J20</f>
        <v>3847</v>
      </c>
      <c r="I20" s="70">
        <v>1997</v>
      </c>
      <c r="J20" s="71">
        <v>1850</v>
      </c>
      <c r="K20" s="70">
        <f>L20+M20</f>
        <v>838</v>
      </c>
      <c r="L20" s="70">
        <v>413</v>
      </c>
      <c r="M20" s="71">
        <v>425</v>
      </c>
      <c r="N20" s="70">
        <f>O20+P20</f>
        <v>356</v>
      </c>
      <c r="O20" s="70">
        <v>183</v>
      </c>
      <c r="P20" s="71">
        <v>173</v>
      </c>
      <c r="Q20" s="75">
        <v>0</v>
      </c>
      <c r="R20" s="75">
        <v>0</v>
      </c>
      <c r="S20" s="75">
        <v>0</v>
      </c>
      <c r="T20" s="62"/>
      <c r="U20" s="62" t="s">
        <v>42</v>
      </c>
      <c r="V20" s="62"/>
      <c r="W20" s="62"/>
      <c r="X20" s="62"/>
      <c r="Y20" s="49"/>
      <c r="Z20" s="49"/>
      <c r="AA20" s="49"/>
    </row>
    <row r="21" spans="1:27" s="40" customFormat="1" ht="15" x14ac:dyDescent="0.25">
      <c r="A21" s="62"/>
      <c r="B21" s="62" t="s">
        <v>43</v>
      </c>
      <c r="C21" s="62"/>
      <c r="D21" s="69"/>
      <c r="E21" s="70">
        <f t="shared" ref="E21:E25" si="8">F21+G21</f>
        <v>5343</v>
      </c>
      <c r="F21" s="70">
        <f t="shared" ref="F21:G25" si="9">I21+L21+O21+R21</f>
        <v>2779</v>
      </c>
      <c r="G21" s="70">
        <f t="shared" si="9"/>
        <v>2564</v>
      </c>
      <c r="H21" s="70">
        <f t="shared" ref="H21:H25" si="10">I21+J21</f>
        <v>4006</v>
      </c>
      <c r="I21" s="70">
        <v>2082</v>
      </c>
      <c r="J21" s="71">
        <v>1924</v>
      </c>
      <c r="K21" s="70">
        <f t="shared" ref="K21:K25" si="11">L21+M21</f>
        <v>931</v>
      </c>
      <c r="L21" s="70">
        <v>479</v>
      </c>
      <c r="M21" s="71">
        <v>452</v>
      </c>
      <c r="N21" s="70">
        <f t="shared" ref="N21:N25" si="12">O21+P21</f>
        <v>406</v>
      </c>
      <c r="O21" s="70">
        <v>218</v>
      </c>
      <c r="P21" s="71">
        <v>188</v>
      </c>
      <c r="Q21" s="75">
        <v>0</v>
      </c>
      <c r="R21" s="75">
        <v>0</v>
      </c>
      <c r="S21" s="75">
        <v>0</v>
      </c>
      <c r="T21" s="62"/>
      <c r="U21" s="62" t="s">
        <v>44</v>
      </c>
      <c r="Y21" s="49"/>
      <c r="Z21" s="49"/>
      <c r="AA21" s="49"/>
    </row>
    <row r="22" spans="1:27" s="40" customFormat="1" ht="15" x14ac:dyDescent="0.25">
      <c r="A22" s="62"/>
      <c r="B22" s="62" t="s">
        <v>45</v>
      </c>
      <c r="C22" s="62"/>
      <c r="D22" s="69"/>
      <c r="E22" s="70">
        <f t="shared" si="8"/>
        <v>5515</v>
      </c>
      <c r="F22" s="70">
        <f t="shared" si="9"/>
        <v>2819</v>
      </c>
      <c r="G22" s="70">
        <f t="shared" si="9"/>
        <v>2696</v>
      </c>
      <c r="H22" s="70">
        <f t="shared" si="10"/>
        <v>4226</v>
      </c>
      <c r="I22" s="70">
        <v>2166</v>
      </c>
      <c r="J22" s="71">
        <v>2060</v>
      </c>
      <c r="K22" s="70">
        <f t="shared" si="11"/>
        <v>875</v>
      </c>
      <c r="L22" s="70">
        <v>443</v>
      </c>
      <c r="M22" s="71">
        <v>432</v>
      </c>
      <c r="N22" s="70">
        <f t="shared" si="12"/>
        <v>414</v>
      </c>
      <c r="O22" s="70">
        <v>210</v>
      </c>
      <c r="P22" s="71">
        <v>204</v>
      </c>
      <c r="Q22" s="75">
        <v>0</v>
      </c>
      <c r="R22" s="75">
        <v>0</v>
      </c>
      <c r="S22" s="75">
        <v>0</v>
      </c>
      <c r="T22" s="62"/>
      <c r="U22" s="62" t="s">
        <v>46</v>
      </c>
      <c r="Y22" s="49"/>
      <c r="Z22" s="49"/>
      <c r="AA22" s="49"/>
    </row>
    <row r="23" spans="1:27" s="40" customFormat="1" ht="15" x14ac:dyDescent="0.25">
      <c r="A23" s="62"/>
      <c r="B23" s="62" t="s">
        <v>47</v>
      </c>
      <c r="C23" s="62"/>
      <c r="D23" s="69"/>
      <c r="E23" s="70">
        <f t="shared" si="8"/>
        <v>5944</v>
      </c>
      <c r="F23" s="70">
        <f t="shared" si="9"/>
        <v>3077</v>
      </c>
      <c r="G23" s="70">
        <f t="shared" si="9"/>
        <v>2867</v>
      </c>
      <c r="H23" s="70">
        <f t="shared" si="10"/>
        <v>4606</v>
      </c>
      <c r="I23" s="70">
        <v>2380</v>
      </c>
      <c r="J23" s="71">
        <v>2226</v>
      </c>
      <c r="K23" s="70">
        <f t="shared" si="11"/>
        <v>914</v>
      </c>
      <c r="L23" s="70">
        <v>477</v>
      </c>
      <c r="M23" s="71">
        <v>437</v>
      </c>
      <c r="N23" s="70">
        <f t="shared" si="12"/>
        <v>424</v>
      </c>
      <c r="O23" s="70">
        <v>220</v>
      </c>
      <c r="P23" s="71">
        <v>204</v>
      </c>
      <c r="Q23" s="75">
        <v>0</v>
      </c>
      <c r="R23" s="75">
        <v>0</v>
      </c>
      <c r="S23" s="75">
        <v>0</v>
      </c>
      <c r="T23" s="62"/>
      <c r="U23" s="62" t="s">
        <v>48</v>
      </c>
      <c r="V23" s="62"/>
      <c r="W23" s="62"/>
      <c r="X23" s="62"/>
      <c r="Y23" s="49"/>
      <c r="Z23" s="49"/>
      <c r="AA23" s="49"/>
    </row>
    <row r="24" spans="1:27" s="40" customFormat="1" ht="15" x14ac:dyDescent="0.25">
      <c r="A24" s="62"/>
      <c r="B24" s="62" t="s">
        <v>49</v>
      </c>
      <c r="C24" s="62"/>
      <c r="D24" s="69"/>
      <c r="E24" s="70">
        <f t="shared" si="8"/>
        <v>5989</v>
      </c>
      <c r="F24" s="70">
        <f t="shared" si="9"/>
        <v>3097</v>
      </c>
      <c r="G24" s="70">
        <f t="shared" si="9"/>
        <v>2892</v>
      </c>
      <c r="H24" s="70">
        <f t="shared" si="10"/>
        <v>4699</v>
      </c>
      <c r="I24" s="70">
        <v>2440</v>
      </c>
      <c r="J24" s="71">
        <v>2259</v>
      </c>
      <c r="K24" s="70">
        <f t="shared" si="11"/>
        <v>904</v>
      </c>
      <c r="L24" s="70">
        <v>460</v>
      </c>
      <c r="M24" s="71">
        <v>444</v>
      </c>
      <c r="N24" s="70">
        <f t="shared" si="12"/>
        <v>386</v>
      </c>
      <c r="O24" s="70">
        <v>197</v>
      </c>
      <c r="P24" s="71">
        <v>189</v>
      </c>
      <c r="Q24" s="75">
        <v>0</v>
      </c>
      <c r="R24" s="75">
        <v>0</v>
      </c>
      <c r="S24" s="75">
        <v>0</v>
      </c>
      <c r="T24" s="62"/>
      <c r="U24" s="62" t="s">
        <v>50</v>
      </c>
      <c r="Y24" s="49"/>
      <c r="Z24" s="49"/>
      <c r="AA24" s="49"/>
    </row>
    <row r="25" spans="1:27" s="40" customFormat="1" ht="15" x14ac:dyDescent="0.25">
      <c r="A25" s="62"/>
      <c r="B25" s="62" t="s">
        <v>51</v>
      </c>
      <c r="C25" s="62"/>
      <c r="D25" s="69"/>
      <c r="E25" s="70">
        <f t="shared" si="8"/>
        <v>5641</v>
      </c>
      <c r="F25" s="70">
        <f t="shared" si="9"/>
        <v>2874</v>
      </c>
      <c r="G25" s="70">
        <f t="shared" si="9"/>
        <v>2767</v>
      </c>
      <c r="H25" s="70">
        <f t="shared" si="10"/>
        <v>4473</v>
      </c>
      <c r="I25" s="70">
        <v>2274</v>
      </c>
      <c r="J25" s="71">
        <v>2199</v>
      </c>
      <c r="K25" s="70">
        <f t="shared" si="11"/>
        <v>810</v>
      </c>
      <c r="L25" s="70">
        <v>406</v>
      </c>
      <c r="M25" s="71">
        <v>404</v>
      </c>
      <c r="N25" s="70">
        <f t="shared" si="12"/>
        <v>358</v>
      </c>
      <c r="O25" s="70">
        <v>194</v>
      </c>
      <c r="P25" s="71">
        <v>164</v>
      </c>
      <c r="Q25" s="75">
        <v>0</v>
      </c>
      <c r="R25" s="75">
        <v>0</v>
      </c>
      <c r="S25" s="75">
        <v>0</v>
      </c>
      <c r="T25" s="62"/>
      <c r="U25" s="62" t="s">
        <v>52</v>
      </c>
      <c r="Y25" s="49"/>
      <c r="Z25" s="49"/>
      <c r="AA25" s="49"/>
    </row>
    <row r="26" spans="1:27" s="65" customFormat="1" ht="15" x14ac:dyDescent="0.25">
      <c r="A26" s="48" t="s">
        <v>53</v>
      </c>
      <c r="B26" s="48"/>
      <c r="C26" s="48"/>
      <c r="D26" s="74"/>
      <c r="E26" s="68">
        <f t="shared" ref="E26:R26" si="13">E27+E28+E29</f>
        <v>17482</v>
      </c>
      <c r="F26" s="68">
        <f t="shared" si="13"/>
        <v>9345</v>
      </c>
      <c r="G26" s="68">
        <f t="shared" si="13"/>
        <v>8137</v>
      </c>
      <c r="H26" s="68">
        <f t="shared" si="13"/>
        <v>15355</v>
      </c>
      <c r="I26" s="68">
        <f t="shared" si="13"/>
        <v>7756</v>
      </c>
      <c r="J26" s="68">
        <f t="shared" si="13"/>
        <v>7599</v>
      </c>
      <c r="K26" s="68">
        <f t="shared" si="13"/>
        <v>549</v>
      </c>
      <c r="L26" s="68">
        <f t="shared" si="13"/>
        <v>309</v>
      </c>
      <c r="M26" s="68">
        <f t="shared" si="13"/>
        <v>240</v>
      </c>
      <c r="N26" s="68">
        <f t="shared" si="13"/>
        <v>629</v>
      </c>
      <c r="O26" s="68">
        <f t="shared" si="13"/>
        <v>331</v>
      </c>
      <c r="P26" s="68">
        <f t="shared" si="13"/>
        <v>298</v>
      </c>
      <c r="Q26" s="68">
        <f t="shared" si="13"/>
        <v>949</v>
      </c>
      <c r="R26" s="68">
        <f t="shared" si="13"/>
        <v>949</v>
      </c>
      <c r="S26" s="68">
        <v>0</v>
      </c>
      <c r="T26" s="66" t="s">
        <v>54</v>
      </c>
      <c r="U26" s="61"/>
      <c r="V26" s="40"/>
      <c r="W26" s="40"/>
      <c r="X26" s="40"/>
      <c r="Y26" s="76"/>
      <c r="Z26" s="77"/>
      <c r="AA26" s="49"/>
    </row>
    <row r="27" spans="1:27" s="40" customFormat="1" ht="15" x14ac:dyDescent="0.25">
      <c r="A27" s="62"/>
      <c r="B27" s="62" t="s">
        <v>55</v>
      </c>
      <c r="C27" s="62"/>
      <c r="D27" s="69"/>
      <c r="E27" s="70">
        <f>F27+G27</f>
        <v>5709</v>
      </c>
      <c r="F27" s="70">
        <f>I27+L27+O27+R27</f>
        <v>3040</v>
      </c>
      <c r="G27" s="70">
        <f>J27+M27+P27+S27</f>
        <v>2669</v>
      </c>
      <c r="H27" s="70">
        <f>I27+J27</f>
        <v>5087</v>
      </c>
      <c r="I27" s="70">
        <v>2601</v>
      </c>
      <c r="J27" s="71">
        <v>2486</v>
      </c>
      <c r="K27" s="70">
        <f>L27+M27</f>
        <v>165</v>
      </c>
      <c r="L27" s="70">
        <v>85</v>
      </c>
      <c r="M27" s="71">
        <v>80</v>
      </c>
      <c r="N27" s="70">
        <f>O27+P27</f>
        <v>183</v>
      </c>
      <c r="O27" s="70">
        <v>80</v>
      </c>
      <c r="P27" s="71">
        <v>103</v>
      </c>
      <c r="Q27" s="70">
        <f>R27+S27</f>
        <v>274</v>
      </c>
      <c r="R27" s="70">
        <v>274</v>
      </c>
      <c r="S27" s="75">
        <v>0</v>
      </c>
      <c r="T27" s="62"/>
      <c r="U27" s="62" t="s">
        <v>56</v>
      </c>
      <c r="Y27" s="49"/>
      <c r="Z27" s="49"/>
      <c r="AA27" s="49"/>
    </row>
    <row r="28" spans="1:27" s="40" customFormat="1" ht="15" x14ac:dyDescent="0.25">
      <c r="A28" s="62"/>
      <c r="B28" s="62" t="s">
        <v>57</v>
      </c>
      <c r="C28" s="62"/>
      <c r="D28" s="69"/>
      <c r="E28" s="70">
        <f t="shared" ref="E28:E29" si="14">F28+G28</f>
        <v>5856</v>
      </c>
      <c r="F28" s="70">
        <f t="shared" ref="F28:G29" si="15">I28+L28+O28+R28</f>
        <v>3175</v>
      </c>
      <c r="G28" s="70">
        <f t="shared" si="15"/>
        <v>2681</v>
      </c>
      <c r="H28" s="70">
        <f t="shared" ref="H28:H29" si="16">I28+J28</f>
        <v>5133</v>
      </c>
      <c r="I28" s="70">
        <v>2612</v>
      </c>
      <c r="J28" s="71">
        <v>2521</v>
      </c>
      <c r="K28" s="70">
        <f t="shared" ref="K28:K29" si="17">L28+M28</f>
        <v>172</v>
      </c>
      <c r="L28" s="70">
        <v>101</v>
      </c>
      <c r="M28" s="71">
        <v>71</v>
      </c>
      <c r="N28" s="70">
        <f t="shared" ref="N28:N33" si="18">O28+P28</f>
        <v>223</v>
      </c>
      <c r="O28" s="70">
        <v>134</v>
      </c>
      <c r="P28" s="71">
        <v>89</v>
      </c>
      <c r="Q28" s="70">
        <f t="shared" ref="Q28:Q29" si="19">R28+S28</f>
        <v>328</v>
      </c>
      <c r="R28" s="70">
        <v>328</v>
      </c>
      <c r="S28" s="75">
        <v>0</v>
      </c>
      <c r="T28" s="62"/>
      <c r="U28" s="62" t="s">
        <v>58</v>
      </c>
      <c r="Y28" s="49"/>
      <c r="Z28" s="49"/>
      <c r="AA28" s="49"/>
    </row>
    <row r="29" spans="1:27" s="40" customFormat="1" ht="15" x14ac:dyDescent="0.25">
      <c r="A29" s="62"/>
      <c r="B29" s="62" t="s">
        <v>59</v>
      </c>
      <c r="C29" s="62"/>
      <c r="D29" s="69"/>
      <c r="E29" s="70">
        <f t="shared" si="14"/>
        <v>5917</v>
      </c>
      <c r="F29" s="70">
        <f t="shared" si="15"/>
        <v>3130</v>
      </c>
      <c r="G29" s="70">
        <f t="shared" si="15"/>
        <v>2787</v>
      </c>
      <c r="H29" s="70">
        <f t="shared" si="16"/>
        <v>5135</v>
      </c>
      <c r="I29" s="70">
        <v>2543</v>
      </c>
      <c r="J29" s="71">
        <v>2592</v>
      </c>
      <c r="K29" s="70">
        <f t="shared" si="17"/>
        <v>212</v>
      </c>
      <c r="L29" s="70">
        <v>123</v>
      </c>
      <c r="M29" s="71">
        <v>89</v>
      </c>
      <c r="N29" s="70">
        <f t="shared" si="18"/>
        <v>223</v>
      </c>
      <c r="O29" s="70">
        <v>117</v>
      </c>
      <c r="P29" s="71">
        <v>106</v>
      </c>
      <c r="Q29" s="70">
        <f t="shared" si="19"/>
        <v>347</v>
      </c>
      <c r="R29" s="70">
        <v>347</v>
      </c>
      <c r="S29" s="75">
        <v>0</v>
      </c>
      <c r="T29" s="62"/>
      <c r="U29" s="62" t="s">
        <v>60</v>
      </c>
      <c r="Y29" s="49"/>
      <c r="Z29" s="49"/>
      <c r="AA29" s="49"/>
    </row>
    <row r="30" spans="1:27" s="65" customFormat="1" ht="15" x14ac:dyDescent="0.25">
      <c r="A30" s="48" t="s">
        <v>61</v>
      </c>
      <c r="B30" s="48"/>
      <c r="C30" s="48"/>
      <c r="D30" s="74"/>
      <c r="E30" s="68">
        <f t="shared" ref="E30:R30" si="20">E31+E32+E33</f>
        <v>10393</v>
      </c>
      <c r="F30" s="68">
        <f t="shared" si="20"/>
        <v>4574</v>
      </c>
      <c r="G30" s="68">
        <f t="shared" si="20"/>
        <v>5819</v>
      </c>
      <c r="H30" s="68">
        <f t="shared" si="20"/>
        <v>9639</v>
      </c>
      <c r="I30" s="68">
        <f t="shared" si="20"/>
        <v>3935</v>
      </c>
      <c r="J30" s="68">
        <f t="shared" si="20"/>
        <v>5704</v>
      </c>
      <c r="K30" s="68">
        <f t="shared" si="20"/>
        <v>47</v>
      </c>
      <c r="L30" s="68">
        <f t="shared" si="20"/>
        <v>31</v>
      </c>
      <c r="M30" s="68">
        <f t="shared" si="20"/>
        <v>16</v>
      </c>
      <c r="N30" s="68">
        <f t="shared" si="20"/>
        <v>193</v>
      </c>
      <c r="O30" s="68">
        <f t="shared" si="20"/>
        <v>94</v>
      </c>
      <c r="P30" s="68">
        <f t="shared" si="20"/>
        <v>99</v>
      </c>
      <c r="Q30" s="68">
        <f t="shared" si="20"/>
        <v>514</v>
      </c>
      <c r="R30" s="68">
        <f t="shared" si="20"/>
        <v>514</v>
      </c>
      <c r="S30" s="68">
        <v>0</v>
      </c>
      <c r="T30" s="66" t="s">
        <v>62</v>
      </c>
      <c r="U30" s="61"/>
      <c r="V30" s="40"/>
      <c r="W30" s="40"/>
      <c r="X30" s="40"/>
      <c r="Y30" s="64"/>
      <c r="Z30" s="49"/>
      <c r="AA30" s="49"/>
    </row>
    <row r="31" spans="1:27" s="40" customFormat="1" ht="15" x14ac:dyDescent="0.25">
      <c r="A31" s="62"/>
      <c r="B31" s="62" t="s">
        <v>63</v>
      </c>
      <c r="C31" s="62"/>
      <c r="D31" s="69"/>
      <c r="E31" s="70">
        <f>F31+G31</f>
        <v>3633</v>
      </c>
      <c r="F31" s="70">
        <f>I31+L31+O31+R31</f>
        <v>1583</v>
      </c>
      <c r="G31" s="70">
        <f>J31+M31+P31+S31</f>
        <v>2050</v>
      </c>
      <c r="H31" s="70">
        <f>I31+J31</f>
        <v>3399</v>
      </c>
      <c r="I31" s="70">
        <v>1383</v>
      </c>
      <c r="J31" s="71">
        <v>2016</v>
      </c>
      <c r="K31" s="70">
        <f>L31+M31</f>
        <v>14</v>
      </c>
      <c r="L31" s="70">
        <v>9</v>
      </c>
      <c r="M31" s="71">
        <v>5</v>
      </c>
      <c r="N31" s="70">
        <f t="shared" si="18"/>
        <v>62</v>
      </c>
      <c r="O31" s="70">
        <v>33</v>
      </c>
      <c r="P31" s="71">
        <v>29</v>
      </c>
      <c r="Q31" s="70">
        <f>R31+S31</f>
        <v>158</v>
      </c>
      <c r="R31" s="70">
        <v>158</v>
      </c>
      <c r="S31" s="75">
        <v>0</v>
      </c>
      <c r="T31" s="62"/>
      <c r="U31" s="62" t="s">
        <v>64</v>
      </c>
      <c r="Y31" s="49"/>
      <c r="Z31" s="49"/>
      <c r="AA31" s="49"/>
    </row>
    <row r="32" spans="1:27" s="40" customFormat="1" ht="15" x14ac:dyDescent="0.25">
      <c r="A32" s="62"/>
      <c r="B32" s="62" t="s">
        <v>65</v>
      </c>
      <c r="C32" s="62"/>
      <c r="D32" s="69"/>
      <c r="E32" s="70">
        <f t="shared" ref="E32:E33" si="21">F32+G32</f>
        <v>3480</v>
      </c>
      <c r="F32" s="70">
        <f t="shared" ref="F32:G33" si="22">I32+L32+O32+R32</f>
        <v>1564</v>
      </c>
      <c r="G32" s="70">
        <f t="shared" si="22"/>
        <v>1916</v>
      </c>
      <c r="H32" s="70">
        <f t="shared" ref="H32:H33" si="23">I32+J32</f>
        <v>3228</v>
      </c>
      <c r="I32" s="70">
        <v>1352</v>
      </c>
      <c r="J32" s="71">
        <v>1876</v>
      </c>
      <c r="K32" s="70">
        <f t="shared" ref="K32:K33" si="24">L32+M32</f>
        <v>16</v>
      </c>
      <c r="L32" s="70">
        <v>12</v>
      </c>
      <c r="M32" s="71">
        <v>4</v>
      </c>
      <c r="N32" s="70">
        <f t="shared" si="18"/>
        <v>64</v>
      </c>
      <c r="O32" s="70">
        <v>28</v>
      </c>
      <c r="P32" s="71">
        <v>36</v>
      </c>
      <c r="Q32" s="70">
        <f t="shared" ref="Q32:Q33" si="25">R32+S32</f>
        <v>172</v>
      </c>
      <c r="R32" s="70">
        <v>172</v>
      </c>
      <c r="S32" s="75">
        <v>0</v>
      </c>
      <c r="T32" s="62"/>
      <c r="U32" s="62" t="s">
        <v>66</v>
      </c>
      <c r="Y32" s="49"/>
      <c r="Z32" s="49"/>
      <c r="AA32" s="49"/>
    </row>
    <row r="33" spans="1:27" s="40" customFormat="1" ht="15" x14ac:dyDescent="0.25">
      <c r="A33" s="62"/>
      <c r="B33" s="62" t="s">
        <v>67</v>
      </c>
      <c r="C33" s="62"/>
      <c r="D33" s="69"/>
      <c r="E33" s="70">
        <f t="shared" si="21"/>
        <v>3280</v>
      </c>
      <c r="F33" s="70">
        <f t="shared" si="22"/>
        <v>1427</v>
      </c>
      <c r="G33" s="70">
        <f t="shared" si="22"/>
        <v>1853</v>
      </c>
      <c r="H33" s="70">
        <f t="shared" si="23"/>
        <v>3012</v>
      </c>
      <c r="I33" s="70">
        <v>1200</v>
      </c>
      <c r="J33" s="71">
        <v>1812</v>
      </c>
      <c r="K33" s="70">
        <f t="shared" si="24"/>
        <v>17</v>
      </c>
      <c r="L33" s="70">
        <v>10</v>
      </c>
      <c r="M33" s="71">
        <v>7</v>
      </c>
      <c r="N33" s="70">
        <f t="shared" si="18"/>
        <v>67</v>
      </c>
      <c r="O33" s="70">
        <v>33</v>
      </c>
      <c r="P33" s="71">
        <v>34</v>
      </c>
      <c r="Q33" s="70">
        <f t="shared" si="25"/>
        <v>184</v>
      </c>
      <c r="R33" s="70">
        <v>184</v>
      </c>
      <c r="S33" s="75">
        <v>0</v>
      </c>
      <c r="T33" s="62"/>
      <c r="U33" s="62" t="s">
        <v>68</v>
      </c>
      <c r="Y33" s="49"/>
      <c r="Z33" s="49"/>
      <c r="AA33" s="49"/>
    </row>
    <row r="34" spans="1:27" ht="3" customHeight="1" x14ac:dyDescent="0.3">
      <c r="A34" s="78"/>
      <c r="B34" s="78"/>
      <c r="C34" s="78"/>
      <c r="D34" s="78"/>
      <c r="E34" s="79"/>
      <c r="F34" s="80"/>
      <c r="G34" s="80"/>
      <c r="H34" s="79"/>
      <c r="I34" s="79"/>
      <c r="J34" s="80"/>
      <c r="K34" s="80"/>
      <c r="L34" s="80"/>
      <c r="M34" s="80"/>
      <c r="N34" s="79"/>
      <c r="O34" s="79"/>
      <c r="P34" s="80"/>
      <c r="Q34" s="79"/>
      <c r="R34" s="79"/>
      <c r="S34" s="80"/>
      <c r="T34" s="78"/>
      <c r="U34" s="78"/>
      <c r="Z34" s="49">
        <f>SUM(F34:G34)</f>
        <v>0</v>
      </c>
      <c r="AA34" s="49">
        <f>IF(Z34=E34,1,0)</f>
        <v>1</v>
      </c>
    </row>
    <row r="35" spans="1:27" ht="3" customHeight="1" x14ac:dyDescent="0.3"/>
    <row r="36" spans="1:27" s="15" customFormat="1" ht="15.75" x14ac:dyDescent="0.25">
      <c r="C36" s="82" t="s">
        <v>69</v>
      </c>
      <c r="D36" s="83" t="s">
        <v>70</v>
      </c>
      <c r="F36" s="83"/>
      <c r="G36" s="83"/>
      <c r="J36" s="82" t="s">
        <v>71</v>
      </c>
      <c r="K36" s="83" t="s">
        <v>72</v>
      </c>
    </row>
    <row r="37" spans="1:27" ht="15" customHeigh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7" x14ac:dyDescent="0.3">
      <c r="N38" s="40"/>
      <c r="O38" s="40"/>
      <c r="P38" s="40"/>
    </row>
  </sheetData>
  <mergeCells count="26">
    <mergeCell ref="A13:D13"/>
    <mergeCell ref="H8:J8"/>
    <mergeCell ref="K8:M8"/>
    <mergeCell ref="N8:P8"/>
    <mergeCell ref="Q8:S8"/>
    <mergeCell ref="H9:J9"/>
    <mergeCell ref="K9:M9"/>
    <mergeCell ref="N9:P9"/>
    <mergeCell ref="K6:M6"/>
    <mergeCell ref="N6:P6"/>
    <mergeCell ref="Q6:S6"/>
    <mergeCell ref="E7:G7"/>
    <mergeCell ref="H7:J7"/>
    <mergeCell ref="K7:M7"/>
    <mergeCell ref="N7:P7"/>
    <mergeCell ref="Q7:S7"/>
    <mergeCell ref="A4:D11"/>
    <mergeCell ref="H4:S4"/>
    <mergeCell ref="T4:U11"/>
    <mergeCell ref="E5:G5"/>
    <mergeCell ref="H5:J5"/>
    <mergeCell ref="K5:M5"/>
    <mergeCell ref="N5:P5"/>
    <mergeCell ref="Q5:S5"/>
    <mergeCell ref="E6:G6"/>
    <mergeCell ref="H6:J6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2023-11-17T01:46:22Z</dcterms:created>
  <dcterms:modified xsi:type="dcterms:W3CDTF">2023-11-17T01:46:30Z</dcterms:modified>
</cp:coreProperties>
</file>