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9.7น.97" sheetId="1" r:id="rId1"/>
  </sheets>
  <definedNames>
    <definedName name="_xlnm.Print_Area" localSheetId="0">'T-9.7น.97'!$A$1:$L$28</definedName>
  </definedNames>
  <calcPr calcId="145621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<sst xmlns="http://schemas.openxmlformats.org/spreadsheetml/2006/main" count="57" uniqueCount="56">
  <si>
    <t>ตาราง</t>
  </si>
  <si>
    <t>Table</t>
  </si>
  <si>
    <t>ชนิดของพืชผัก</t>
  </si>
  <si>
    <t>เนื้อที่เพาะปลูก 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</si>
  <si>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</si>
  <si>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</si>
  <si>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</si>
  <si>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</si>
  <si>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  (rai)</t>
  </si>
  <si>
    <t>Harvested area   (rai)</t>
  </si>
  <si>
    <t>Production (tons)</t>
  </si>
  <si>
    <t>Yield per rai (kgs.)</t>
  </si>
  <si>
    <t>กระเทียมหัว</t>
  </si>
  <si>
    <t>Garlic</t>
  </si>
  <si>
    <t>กะหล่ำดอก</t>
  </si>
  <si>
    <t>Carliflower</t>
  </si>
  <si>
    <t>กะหล่ำปลี</t>
  </si>
  <si>
    <t>Cabbage</t>
  </si>
  <si>
    <t>ข้าวโพดรับประทาน</t>
  </si>
  <si>
    <t>Sweet  corn</t>
  </si>
  <si>
    <t>ขิง</t>
  </si>
  <si>
    <t>Ginger</t>
  </si>
  <si>
    <t>คื่นฉ่าย</t>
  </si>
  <si>
    <t>Celery</t>
  </si>
  <si>
    <t>มะเขือยาว</t>
  </si>
  <si>
    <t>Egg  plant</t>
  </si>
  <si>
    <t>มะระต่าง ๆ</t>
  </si>
  <si>
    <t>Bitter gourd</t>
  </si>
  <si>
    <t>ผักกาดหอม (ผักสลัด</t>
  </si>
  <si>
    <t>Lettuce</t>
  </si>
  <si>
    <t>มะเขือกลม</t>
  </si>
  <si>
    <t>หนองไม้ฝรั่ง</t>
  </si>
  <si>
    <t>Bamboo quava shoot</t>
  </si>
  <si>
    <t>ถั่วฝักยาว</t>
  </si>
  <si>
    <t>Yard longbeam</t>
  </si>
  <si>
    <t>พริกขี้หนู</t>
  </si>
  <si>
    <t>Bird pepper</t>
  </si>
  <si>
    <t>หอมแดง</t>
  </si>
  <si>
    <t>Shallot</t>
  </si>
  <si>
    <t>หอมแบ่ง (ต้นหอม)</t>
  </si>
  <si>
    <t>Spring onion</t>
  </si>
  <si>
    <t>คะน้า</t>
  </si>
  <si>
    <t>Chinese kale</t>
  </si>
  <si>
    <t>ผักบุ้งจีน</t>
  </si>
  <si>
    <t>Chinese convolvolus</t>
  </si>
  <si>
    <t>ผักกวางตุ้ง</t>
  </si>
  <si>
    <t>Pakchoi</t>
  </si>
  <si>
    <t>ผักกาดเขียวปลี</t>
  </si>
  <si>
    <t>Leaf mustard</t>
  </si>
  <si>
    <t>ผักกาดขาวปลี</t>
  </si>
  <si>
    <t>Mustard</t>
  </si>
  <si>
    <t xml:space="preserve">    ที่มา:   สำนักงานเกษตรจังหวัดเพชรบูรณ์ </t>
  </si>
  <si>
    <t xml:space="preserve">               Source:  Phetchabun Provincial Agricultural Extension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</si>
  <si>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2556 :จังหวัดเพชรบูรณ์</t>
  </si>
  <si>
    <t>Planted Area of Vegetable Crops, Harvested Area, Production and Yield per Rai by Type of Vegetable Crops: Crop Year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</si>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</sst>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0" fontId="5" fillId="0" borderId="11" xfId="0" applyFont="1" applyBorder="1" applyAlignment="1">
      <alignment horizontal="center"/>
    </xf>
    <xf numFmtId="0" fontId="3" fillId="0" borderId="1" xfId="0" applyFont="1" applyBorder="1" applyAlignment="1"/>
    <xf numFmtId="0" fontId="6" fillId="0" borderId="0" xfId="0" applyFont="1" applyBorder="1"/>
    <xf numFmtId="0" fontId="3" fillId="0" borderId="0" xfId="0" applyFont="1" applyBorder="1" applyAlignment="1"/>
    <xf numFmtId="0" fontId="3" fillId="0" borderId="0" xfId="0" applyFont="1" applyBorder="1"/>
    <xf numFmtId="0" fontId="3" fillId="0" borderId="11" xfId="0" applyFont="1" applyBorder="1"/>
    <xf numFmtId="0" fontId="3" fillId="0" borderId="0" xfId="0" applyFont="1"/>
    <xf numFmtId="0" fontId="2" fillId="0" borderId="5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0</xdr:rowOff>
    </xdr:from>
    <xdr:to>
      <xdr:col>12</xdr:col>
      <xdr:colOff>38100</xdr:colOff>
      <xdr:row>28</xdr:row>
      <xdr:rowOff>114300</xdr:rowOff>
    </xdr:to>
    <xdr:grpSp>
      <xdr:nvGrpSpPr>
        <xdr:cNvPr id="2" name="Group 174"/>
        <xdr:cNvGrpSpPr>
          <a:grpSpLocks/>
        </xdr:cNvGrpSpPr>
      </xdr:nvGrpSpPr>
      <xdr:grpSpPr bwMode="auto">
        <a:xfrm>
          <a:off x="9477375" y="0"/>
          <a:ext cx="447675" cy="69437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0"/>
  <sheetViews>
    <sheetView showGridLines="0" tabSelected="1" topLeftCell="A19" workbookViewId="0">
      <selection activeCell="B29" sqref="B29"/>
    </sheetView>
  </sheetViews>
  <sheetFormatPr defaultRowHeight="21.75" x14ac:dyDescent="0.5"/>
  <cols>
    <col min="1" max="1" width="1.7109375" style="3" customWidth="1"/>
    <col min="2" max="2" width="6.140625" style="3" customWidth="1"/>
    <col min="3" max="3" width="4.140625" style="3" customWidth="1"/>
    <col min="4" max="4" width="20.42578125" style="3" customWidth="1"/>
    <col min="5" max="8" width="19.5703125" style="3" customWidth="1"/>
    <col min="9" max="9" width="1.42578125" style="3" customWidth="1"/>
    <col min="10" max="10" width="29.7109375" style="3" customWidth="1"/>
    <col min="11" max="11" width="2.28515625" style="4" customWidth="1"/>
    <col min="12" max="12" width="4.140625" style="4" customWidth="1"/>
    <col min="13" max="16384" width="9.140625" style="4"/>
  </cols>
  <sheetData>
    <row r="1" spans="1:11" s="5" customFormat="1" x14ac:dyDescent="0.5">
      <c r="A1" s="1"/>
      <c r="B1" s="1" t="s">
        <v>0</v>
      </c>
      <c r="C1" s="2">
        <v>9.6999999999999993</v>
      </c>
      <c r="D1" s="1" t="s">
        <v>53</v>
      </c>
      <c r="E1" s="1"/>
      <c r="F1" s="1"/>
      <c r="G1" s="1"/>
      <c r="H1" s="1"/>
      <c r="I1" s="3"/>
      <c r="J1" s="3"/>
      <c r="K1" s="4"/>
    </row>
    <row r="2" spans="1:11" s="5" customFormat="1" x14ac:dyDescent="0.5">
      <c r="A2" s="1"/>
      <c r="B2" s="1" t="s">
        <v>1</v>
      </c>
      <c r="C2" s="2">
        <v>9.6999999999999993</v>
      </c>
      <c r="D2" s="1" t="s">
        <v>54</v>
      </c>
      <c r="E2" s="1"/>
      <c r="F2" s="1"/>
      <c r="G2" s="1"/>
      <c r="H2" s="1"/>
      <c r="I2" s="3"/>
      <c r="J2" s="3"/>
      <c r="K2" s="4"/>
    </row>
    <row r="3" spans="1:11" ht="6" customHeight="1" x14ac:dyDescent="0.5">
      <c r="A3" s="4"/>
      <c r="B3" s="4"/>
      <c r="C3" s="4"/>
      <c r="D3" s="4"/>
      <c r="E3" s="4"/>
      <c r="F3" s="4"/>
      <c r="G3" s="4"/>
      <c r="H3" s="4"/>
    </row>
    <row r="4" spans="1:11" s="9" customFormat="1" ht="21" customHeight="1" x14ac:dyDescent="0.45">
      <c r="A4" s="30" t="s">
        <v>2</v>
      </c>
      <c r="B4" s="30"/>
      <c r="C4" s="30"/>
      <c r="D4" s="31"/>
      <c r="E4" s="6" t="s">
        <v>3</v>
      </c>
      <c r="F4" s="6" t="s">
        <v>4</v>
      </c>
      <c r="G4" s="7" t="s">
        <v>5</v>
      </c>
      <c r="H4" s="8" t="s">
        <v>6</v>
      </c>
      <c r="I4" s="34" t="s">
        <v>7</v>
      </c>
      <c r="J4" s="30"/>
    </row>
    <row r="5" spans="1:11" s="9" customFormat="1" ht="21" customHeight="1" x14ac:dyDescent="0.45">
      <c r="A5" s="32"/>
      <c r="B5" s="32"/>
      <c r="C5" s="32"/>
      <c r="D5" s="33"/>
      <c r="E5" s="10" t="s">
        <v>8</v>
      </c>
      <c r="F5" s="10" t="s">
        <v>9</v>
      </c>
      <c r="G5" s="11" t="s">
        <v>10</v>
      </c>
      <c r="H5" s="12" t="s">
        <v>11</v>
      </c>
      <c r="I5" s="35"/>
      <c r="J5" s="32"/>
    </row>
    <row r="6" spans="1:11" s="21" customFormat="1" ht="21" customHeight="1" x14ac:dyDescent="0.45">
      <c r="A6" s="13"/>
      <c r="B6" s="14" t="s">
        <v>12</v>
      </c>
      <c r="C6" s="15"/>
      <c r="D6" s="15"/>
      <c r="E6" s="16">
        <v>1308.4000000000001</v>
      </c>
      <c r="F6" s="16">
        <v>1043</v>
      </c>
      <c r="G6" s="17">
        <f>1285750/1000</f>
        <v>1285.75</v>
      </c>
      <c r="H6" s="18">
        <v>1232.74</v>
      </c>
      <c r="I6" s="19"/>
      <c r="J6" s="20" t="s">
        <v>13</v>
      </c>
    </row>
    <row r="7" spans="1:11" s="21" customFormat="1" ht="21" customHeight="1" x14ac:dyDescent="0.45">
      <c r="A7" s="13"/>
      <c r="B7" s="14" t="s">
        <v>14</v>
      </c>
      <c r="C7" s="15"/>
      <c r="D7" s="15"/>
      <c r="E7" s="16">
        <v>2840</v>
      </c>
      <c r="F7" s="16">
        <v>1736</v>
      </c>
      <c r="G7" s="17">
        <f>8793500/1000</f>
        <v>8793.5</v>
      </c>
      <c r="H7" s="18">
        <v>5065.38</v>
      </c>
      <c r="I7" s="19"/>
      <c r="J7" s="22" t="s">
        <v>15</v>
      </c>
    </row>
    <row r="8" spans="1:11" s="21" customFormat="1" ht="21" customHeight="1" x14ac:dyDescent="0.45">
      <c r="A8" s="13"/>
      <c r="B8" s="14" t="s">
        <v>16</v>
      </c>
      <c r="C8" s="15"/>
      <c r="D8" s="15"/>
      <c r="E8" s="16">
        <v>20048</v>
      </c>
      <c r="F8" s="16">
        <v>16930</v>
      </c>
      <c r="G8" s="17">
        <f>89891450/1000</f>
        <v>89891.45</v>
      </c>
      <c r="H8" s="18">
        <v>5309.6</v>
      </c>
      <c r="I8" s="19"/>
      <c r="J8" s="22" t="s">
        <v>17</v>
      </c>
    </row>
    <row r="9" spans="1:11" s="21" customFormat="1" ht="21" customHeight="1" x14ac:dyDescent="0.45">
      <c r="A9" s="13"/>
      <c r="B9" s="14" t="s">
        <v>18</v>
      </c>
      <c r="C9" s="15"/>
      <c r="D9" s="15"/>
      <c r="E9" s="16">
        <v>462</v>
      </c>
      <c r="F9" s="16">
        <v>436</v>
      </c>
      <c r="G9" s="17">
        <f>222400/1000</f>
        <v>222.4</v>
      </c>
      <c r="H9" s="18">
        <v>510.09</v>
      </c>
      <c r="I9" s="19"/>
      <c r="J9" s="22" t="s">
        <v>19</v>
      </c>
    </row>
    <row r="10" spans="1:11" s="21" customFormat="1" ht="21" customHeight="1" x14ac:dyDescent="0.45">
      <c r="A10" s="13"/>
      <c r="B10" s="14" t="s">
        <v>20</v>
      </c>
      <c r="C10" s="15"/>
      <c r="D10" s="15"/>
      <c r="E10" s="16">
        <v>1380</v>
      </c>
      <c r="F10" s="16">
        <v>1380</v>
      </c>
      <c r="G10" s="17">
        <f>4240500/1000</f>
        <v>4240.5</v>
      </c>
      <c r="H10" s="18">
        <v>3072.83</v>
      </c>
      <c r="I10" s="19"/>
      <c r="J10" s="22" t="s">
        <v>21</v>
      </c>
    </row>
    <row r="11" spans="1:11" s="21" customFormat="1" ht="21" customHeight="1" x14ac:dyDescent="0.45">
      <c r="A11" s="13"/>
      <c r="B11" s="14" t="s">
        <v>22</v>
      </c>
      <c r="C11" s="15"/>
      <c r="D11" s="15"/>
      <c r="E11" s="16">
        <v>197</v>
      </c>
      <c r="F11" s="16">
        <v>177</v>
      </c>
      <c r="G11" s="17">
        <f>275000/1000</f>
        <v>275</v>
      </c>
      <c r="H11" s="18">
        <v>1553.67</v>
      </c>
      <c r="I11" s="19"/>
      <c r="J11" s="22" t="s">
        <v>23</v>
      </c>
    </row>
    <row r="12" spans="1:11" s="21" customFormat="1" ht="21" customHeight="1" x14ac:dyDescent="0.45">
      <c r="A12" s="13"/>
      <c r="B12" s="14" t="s">
        <v>24</v>
      </c>
      <c r="C12" s="15"/>
      <c r="D12" s="15"/>
      <c r="E12" s="16">
        <v>315</v>
      </c>
      <c r="F12" s="16">
        <v>251</v>
      </c>
      <c r="G12" s="17">
        <f>1213700/1000</f>
        <v>1213.7</v>
      </c>
      <c r="H12" s="18">
        <v>4835.46</v>
      </c>
      <c r="I12" s="19"/>
      <c r="J12" s="22" t="s">
        <v>25</v>
      </c>
    </row>
    <row r="13" spans="1:11" s="21" customFormat="1" ht="21" customHeight="1" x14ac:dyDescent="0.45">
      <c r="A13" s="13"/>
      <c r="B13" s="14" t="s">
        <v>26</v>
      </c>
      <c r="C13" s="15"/>
      <c r="D13" s="15"/>
      <c r="E13" s="16">
        <v>30</v>
      </c>
      <c r="F13" s="16">
        <v>30</v>
      </c>
      <c r="G13" s="17">
        <f>86000/1000</f>
        <v>86</v>
      </c>
      <c r="H13" s="18">
        <v>2866.67</v>
      </c>
      <c r="I13" s="19"/>
      <c r="J13" s="22" t="s">
        <v>27</v>
      </c>
    </row>
    <row r="14" spans="1:11" s="21" customFormat="1" ht="21" customHeight="1" x14ac:dyDescent="0.45">
      <c r="A14" s="13"/>
      <c r="B14" s="14" t="s">
        <v>28</v>
      </c>
      <c r="C14" s="15"/>
      <c r="D14" s="15"/>
      <c r="E14" s="16">
        <v>127</v>
      </c>
      <c r="F14" s="16">
        <v>102</v>
      </c>
      <c r="G14" s="17">
        <f>207500/1000</f>
        <v>207.5</v>
      </c>
      <c r="H14" s="18">
        <v>2034.31</v>
      </c>
      <c r="I14" s="19"/>
      <c r="J14" s="22" t="s">
        <v>29</v>
      </c>
    </row>
    <row r="15" spans="1:11" s="21" customFormat="1" ht="21" customHeight="1" x14ac:dyDescent="0.45">
      <c r="A15" s="13"/>
      <c r="B15" s="14" t="s">
        <v>30</v>
      </c>
      <c r="C15" s="15"/>
      <c r="D15" s="15"/>
      <c r="E15" s="16">
        <v>2277</v>
      </c>
      <c r="F15" s="16">
        <v>1691</v>
      </c>
      <c r="G15" s="17">
        <f>3665750/1000</f>
        <v>3665.75</v>
      </c>
      <c r="H15" s="18">
        <v>2167.8000000000002</v>
      </c>
      <c r="I15" s="19"/>
      <c r="J15" s="22" t="s">
        <v>25</v>
      </c>
    </row>
    <row r="16" spans="1:11" ht="21" customHeight="1" x14ac:dyDescent="0.5">
      <c r="A16" s="23"/>
      <c r="B16" s="14" t="s">
        <v>31</v>
      </c>
      <c r="C16" s="23"/>
      <c r="D16" s="23"/>
      <c r="E16" s="16">
        <v>2586</v>
      </c>
      <c r="F16" s="16">
        <v>2247</v>
      </c>
      <c r="G16" s="17">
        <f>2359000/1000</f>
        <v>2359</v>
      </c>
      <c r="H16" s="18">
        <v>1049.8399999999999</v>
      </c>
      <c r="I16" s="24"/>
      <c r="J16" s="22" t="s">
        <v>32</v>
      </c>
    </row>
    <row r="17" spans="1:10" ht="21" customHeight="1" x14ac:dyDescent="0.5">
      <c r="A17" s="23"/>
      <c r="B17" s="14" t="s">
        <v>33</v>
      </c>
      <c r="C17" s="23"/>
      <c r="D17" s="23"/>
      <c r="E17" s="16">
        <v>782</v>
      </c>
      <c r="F17" s="16">
        <v>653</v>
      </c>
      <c r="G17" s="17">
        <f>852150/1000</f>
        <v>852.15</v>
      </c>
      <c r="H17" s="18">
        <v>1304.98</v>
      </c>
      <c r="I17" s="24"/>
      <c r="J17" s="22" t="s">
        <v>34</v>
      </c>
    </row>
    <row r="18" spans="1:10" ht="21" customHeight="1" x14ac:dyDescent="0.5">
      <c r="A18" s="23"/>
      <c r="B18" s="14" t="s">
        <v>35</v>
      </c>
      <c r="C18" s="23"/>
      <c r="D18" s="23"/>
      <c r="E18" s="16">
        <v>3625</v>
      </c>
      <c r="F18" s="16">
        <v>2393</v>
      </c>
      <c r="G18" s="17">
        <f>4106600/1000</f>
        <v>4106.6000000000004</v>
      </c>
      <c r="H18" s="18">
        <v>1716.09</v>
      </c>
      <c r="I18" s="24"/>
      <c r="J18" s="25" t="s">
        <v>36</v>
      </c>
    </row>
    <row r="19" spans="1:10" ht="21" customHeight="1" x14ac:dyDescent="0.5">
      <c r="A19" s="23"/>
      <c r="B19" s="14" t="s">
        <v>37</v>
      </c>
      <c r="C19" s="23"/>
      <c r="D19" s="23"/>
      <c r="E19" s="16">
        <v>3643.2</v>
      </c>
      <c r="F19" s="16">
        <v>3194</v>
      </c>
      <c r="G19" s="17">
        <f>7739000/1000</f>
        <v>7739</v>
      </c>
      <c r="H19" s="18">
        <v>2422.98</v>
      </c>
      <c r="I19" s="24"/>
      <c r="J19" s="25" t="s">
        <v>38</v>
      </c>
    </row>
    <row r="20" spans="1:10" ht="21" customHeight="1" x14ac:dyDescent="0.5">
      <c r="A20" s="23"/>
      <c r="B20" s="14" t="s">
        <v>39</v>
      </c>
      <c r="C20" s="23"/>
      <c r="D20" s="23"/>
      <c r="E20" s="16">
        <v>715</v>
      </c>
      <c r="F20" s="16">
        <v>665</v>
      </c>
      <c r="G20" s="17">
        <f>965000/1000</f>
        <v>965</v>
      </c>
      <c r="H20" s="18">
        <v>1451.13</v>
      </c>
      <c r="I20" s="24"/>
      <c r="J20" s="25" t="s">
        <v>40</v>
      </c>
    </row>
    <row r="21" spans="1:10" ht="21" customHeight="1" x14ac:dyDescent="0.5">
      <c r="A21" s="23"/>
      <c r="B21" s="14" t="s">
        <v>41</v>
      </c>
      <c r="C21" s="23"/>
      <c r="D21" s="23"/>
      <c r="E21" s="16">
        <v>1147</v>
      </c>
      <c r="F21" s="16">
        <v>1003</v>
      </c>
      <c r="G21" s="17">
        <f>1387900/1000</f>
        <v>1387.9</v>
      </c>
      <c r="H21" s="18">
        <v>1383.75</v>
      </c>
      <c r="I21" s="24"/>
      <c r="J21" s="25" t="s">
        <v>42</v>
      </c>
    </row>
    <row r="22" spans="1:10" ht="21" customHeight="1" x14ac:dyDescent="0.5">
      <c r="A22" s="23"/>
      <c r="B22" s="14" t="s">
        <v>43</v>
      </c>
      <c r="C22" s="23"/>
      <c r="D22" s="23"/>
      <c r="E22" s="16">
        <v>78</v>
      </c>
      <c r="F22" s="16">
        <v>63</v>
      </c>
      <c r="G22" s="17">
        <f>113400/1000</f>
        <v>113.4</v>
      </c>
      <c r="H22" s="18">
        <v>1800</v>
      </c>
      <c r="I22" s="24"/>
      <c r="J22" s="25" t="s">
        <v>44</v>
      </c>
    </row>
    <row r="23" spans="1:10" ht="21" customHeight="1" x14ac:dyDescent="0.5">
      <c r="A23" s="23"/>
      <c r="B23" s="14" t="s">
        <v>45</v>
      </c>
      <c r="C23" s="23"/>
      <c r="D23" s="23"/>
      <c r="E23" s="16">
        <v>761</v>
      </c>
      <c r="F23" s="16">
        <v>674</v>
      </c>
      <c r="G23" s="17">
        <f>650500/1000</f>
        <v>650.5</v>
      </c>
      <c r="H23" s="18">
        <v>965.13</v>
      </c>
      <c r="I23" s="24"/>
      <c r="J23" s="25" t="s">
        <v>46</v>
      </c>
    </row>
    <row r="24" spans="1:10" ht="21" customHeight="1" x14ac:dyDescent="0.5">
      <c r="A24" s="4"/>
      <c r="B24" s="14" t="s">
        <v>47</v>
      </c>
      <c r="C24" s="23"/>
      <c r="D24" s="23"/>
      <c r="E24" s="16">
        <v>374</v>
      </c>
      <c r="F24" s="16">
        <v>374</v>
      </c>
      <c r="G24" s="17">
        <f>1302000/1000</f>
        <v>1302</v>
      </c>
      <c r="H24" s="18">
        <v>3481.28</v>
      </c>
      <c r="I24" s="24"/>
      <c r="J24" s="25" t="s">
        <v>48</v>
      </c>
    </row>
    <row r="25" spans="1:10" ht="21" customHeight="1" x14ac:dyDescent="0.5">
      <c r="A25" s="4"/>
      <c r="B25" s="14" t="s">
        <v>49</v>
      </c>
      <c r="C25" s="23"/>
      <c r="D25" s="23"/>
      <c r="E25" s="16">
        <v>1535</v>
      </c>
      <c r="F25" s="16">
        <v>1148</v>
      </c>
      <c r="G25" s="17">
        <f>2709100/1000</f>
        <v>2709.1</v>
      </c>
      <c r="H25" s="18">
        <v>2359.84</v>
      </c>
      <c r="I25" s="24"/>
      <c r="J25" s="25" t="s">
        <v>50</v>
      </c>
    </row>
    <row r="26" spans="1:10" ht="3" customHeight="1" x14ac:dyDescent="0.5">
      <c r="A26" s="26"/>
      <c r="B26" s="26"/>
      <c r="C26" s="26"/>
      <c r="D26" s="26"/>
      <c r="E26" s="27"/>
      <c r="F26" s="27"/>
      <c r="G26" s="28"/>
      <c r="H26" s="29"/>
      <c r="I26" s="29"/>
      <c r="J26" s="26"/>
    </row>
    <row r="27" spans="1:10" ht="3" customHeight="1" x14ac:dyDescent="0.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20.25" customHeight="1" x14ac:dyDescent="0.5">
      <c r="A28" s="4"/>
      <c r="B28" s="25" t="s">
        <v>51</v>
      </c>
      <c r="C28" s="4"/>
      <c r="D28" s="4"/>
      <c r="E28" s="4"/>
      <c r="F28" s="4"/>
      <c r="G28" s="25" t="s">
        <v>52</v>
      </c>
      <c r="H28" s="4"/>
      <c r="I28" s="4"/>
      <c r="J28" s="4"/>
    </row>
    <row r="29" spans="1:10" s="23" customFormat="1" ht="19.5" x14ac:dyDescent="0.45">
      <c r="A29" s="25"/>
      <c r="B29" s="23" t="s">
        <v>55</v>
      </c>
      <c r="C29" s="25"/>
      <c r="D29" s="25"/>
      <c r="E29" s="25"/>
      <c r="H29" s="25"/>
      <c r="I29" s="25"/>
      <c r="J29" s="25"/>
    </row>
    <row r="30" spans="1:10" s="23" customFormat="1" x14ac:dyDescent="0.5">
      <c r="A30" s="25"/>
      <c r="E30" s="3"/>
      <c r="F30" s="3"/>
      <c r="G30" s="3"/>
      <c r="H30" s="3"/>
      <c r="I30" s="25"/>
      <c r="J30" s="25"/>
    </row>
  </sheetData>
  <mergeCells count="2">
    <mergeCell ref="A4:D5"/>
    <mergeCell ref="I4:J5"/>
  </mergeCells>
  <pageMargins left="0.55118110236220474" right="0.35433070866141736" top="0.78740157480314965" bottom="0.2322834645669291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T-9.7น.97</vt:lpstr>
      <vt:lpstr>'T-9.7น.97'!Print_Area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2015-02-18T07:34:33Z</dcterms:created>
  <dcterms:modified xsi:type="dcterms:W3CDTF">2015-02-19T07:03:56Z</dcterms:modified>
</cp:coreProperties>
</file>