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62.xml" ContentType="application/vnd.openxmlformats-officedocument.spreadsheetml.worksheet+xml"/>
  <Override PartName="/xl/worksheets/sheet71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69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67.xml" ContentType="application/vnd.openxmlformats-officedocument.spreadsheetml.worksheet+xml"/>
  <Override PartName="/xl/worksheets/sheet76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45.xml" ContentType="application/vnd.openxmlformats-officedocument.spreadsheetml.worksheet+xml"/>
  <Override PartName="/xl/worksheets/sheet54.xml" ContentType="application/vnd.openxmlformats-officedocument.spreadsheetml.worksheet+xml"/>
  <Override PartName="/xl/worksheets/sheet56.xml" ContentType="application/vnd.openxmlformats-officedocument.spreadsheetml.worksheet+xml"/>
  <Override PartName="/xl/worksheets/sheet65.xml" ContentType="application/vnd.openxmlformats-officedocument.spreadsheetml.worksheet+xml"/>
  <Override PartName="/xl/worksheets/sheet74.xml" ContentType="application/vnd.openxmlformats-officedocument.spreadsheetml.workshee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worksheets/sheet72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70.xml" ContentType="application/vnd.openxmlformats-officedocument.spreadsheetml.workshee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drawings/drawing5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59.xml" ContentType="application/vnd.openxmlformats-officedocument.spreadsheetml.worksheet+xml"/>
  <Override PartName="/xl/worksheets/sheet68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66.xml" ContentType="application/vnd.openxmlformats-officedocument.spreadsheetml.worksheet+xml"/>
  <Override PartName="/xl/worksheets/sheet75.xml" ContentType="application/vnd.openxmlformats-officedocument.spreadsheetml.worksheet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worksheets/sheet55.xml" ContentType="application/vnd.openxmlformats-officedocument.spreadsheetml.worksheet+xml"/>
  <Override PartName="/xl/worksheets/sheet64.xml" ContentType="application/vnd.openxmlformats-officedocument.spreadsheetml.worksheet+xml"/>
  <Override PartName="/xl/worksheets/sheet73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30" yWindow="7185" windowWidth="12240" windowHeight="4455" tabRatio="588" firstSheet="50" activeTab="59"/>
  </bookViews>
  <sheets>
    <sheet name="ตาราง1.1" sheetId="2" r:id="rId1"/>
    <sheet name="ตาราง1.1ดอกจัน" sheetId="1" r:id="rId2"/>
    <sheet name="ตาราง2.1" sheetId="3" r:id="rId3"/>
    <sheet name="ตาราง2.1_1" sheetId="79" r:id="rId4"/>
    <sheet name="ตาราง2.1ดอกจัน" sheetId="7" r:id="rId5"/>
    <sheet name="ตาราง2.1_1ดอกจัน" sheetId="4" r:id="rId6"/>
    <sheet name="3.1" sheetId="8" r:id="rId7"/>
    <sheet name="4.1" sheetId="9" r:id="rId8"/>
    <sheet name="4.1_1" sheetId="10" r:id="rId9"/>
    <sheet name="5.1" sheetId="11" r:id="rId10"/>
    <sheet name="5.1_ดอกจัน" sheetId="12" r:id="rId11"/>
    <sheet name="5.2" sheetId="13" r:id="rId12"/>
    <sheet name="5.3" sheetId="14" r:id="rId13"/>
    <sheet name="5.3 ดอกจัน" sheetId="81" r:id="rId14"/>
    <sheet name="6.1" sheetId="16" r:id="rId15"/>
    <sheet name="6.1_1" sheetId="17" r:id="rId16"/>
    <sheet name="ตาราง6.1_ดอกจัน" sheetId="18" r:id="rId17"/>
    <sheet name="ตาราง6.1_1_ดอกจัน" sheetId="19" r:id="rId18"/>
    <sheet name="7.1" sheetId="20" r:id="rId19"/>
    <sheet name="7.1_1" sheetId="21" r:id="rId20"/>
    <sheet name="7.2" sheetId="22" r:id="rId21"/>
    <sheet name="7.2_1" sheetId="23" r:id="rId22"/>
    <sheet name="7.3" sheetId="24" r:id="rId23"/>
    <sheet name="7.4" sheetId="25" r:id="rId24"/>
    <sheet name="7.5" sheetId="26" r:id="rId25"/>
    <sheet name="8.1" sheetId="27" r:id="rId26"/>
    <sheet name="8.2" sheetId="28" r:id="rId27"/>
    <sheet name="9.1" sheetId="29" r:id="rId28"/>
    <sheet name="9.2" sheetId="30" r:id="rId29"/>
    <sheet name="10.1" sheetId="31" r:id="rId30"/>
    <sheet name="10.2" sheetId="32" r:id="rId31"/>
    <sheet name="11.1" sheetId="33" r:id="rId32"/>
    <sheet name="12.1" sheetId="34" r:id="rId33"/>
    <sheet name="12.2" sheetId="35" r:id="rId34"/>
    <sheet name="12.3" sheetId="36" r:id="rId35"/>
    <sheet name="12.4" sheetId="37" r:id="rId36"/>
    <sheet name="12.5" sheetId="38" r:id="rId37"/>
    <sheet name="12.6" sheetId="39" r:id="rId38"/>
    <sheet name="12.7" sheetId="40" r:id="rId39"/>
    <sheet name="13.1" sheetId="41" r:id="rId40"/>
    <sheet name="13.2" sheetId="42" r:id="rId41"/>
    <sheet name="13.3" sheetId="43" r:id="rId42"/>
    <sheet name="13.4" sheetId="45" r:id="rId43"/>
    <sheet name="13.4_2" sheetId="46" r:id="rId44"/>
    <sheet name="13.4_3" sheetId="47" r:id="rId45"/>
    <sheet name="14.1" sheetId="49" r:id="rId46"/>
    <sheet name="14.2" sheetId="50" r:id="rId47"/>
    <sheet name="14.3" sheetId="51" r:id="rId48"/>
    <sheet name="15.1" sheetId="52" r:id="rId49"/>
    <sheet name="15.2" sheetId="53" r:id="rId50"/>
    <sheet name="15.2ต่อ" sheetId="54" r:id="rId51"/>
    <sheet name="15.3" sheetId="55" r:id="rId52"/>
    <sheet name="15.4" sheetId="56" r:id="rId53"/>
    <sheet name="16.1" sheetId="57" r:id="rId54"/>
    <sheet name="16.2" sheetId="58" r:id="rId55"/>
    <sheet name="16.2(ต่อ)" sheetId="59" r:id="rId56"/>
    <sheet name="16.3" sheetId="60" r:id="rId57"/>
    <sheet name="16.4" sheetId="61" r:id="rId58"/>
    <sheet name="16.5" sheetId="62" r:id="rId59"/>
    <sheet name="16.6" sheetId="63" r:id="rId60"/>
    <sheet name="16.7" sheetId="64" r:id="rId61"/>
    <sheet name="17.1" sheetId="65" r:id="rId62"/>
    <sheet name="17.2" sheetId="66" r:id="rId63"/>
    <sheet name="17.3" sheetId="67" r:id="rId64"/>
    <sheet name="17.4" sheetId="68" r:id="rId65"/>
    <sheet name="17.5" sheetId="69" r:id="rId66"/>
    <sheet name="18.1" sheetId="70" r:id="rId67"/>
    <sheet name="18.2" sheetId="71" r:id="rId68"/>
    <sheet name="19.1" sheetId="72" r:id="rId69"/>
    <sheet name="19.2" sheetId="73" r:id="rId70"/>
    <sheet name="19.3" sheetId="74" r:id="rId71"/>
    <sheet name="19.4" sheetId="75" r:id="rId72"/>
    <sheet name="19.4-1" sheetId="76" r:id="rId73"/>
    <sheet name="19.5" sheetId="77" r:id="rId74"/>
    <sheet name="19.6" sheetId="78" r:id="rId75"/>
    <sheet name="Sheet1" sheetId="80" r:id="rId76"/>
  </sheets>
  <definedNames>
    <definedName name="IDX" localSheetId="6">'3.1'!#REF!</definedName>
    <definedName name="IDX" localSheetId="18">'7.1'!#REF!</definedName>
    <definedName name="IDX" localSheetId="5">ตาราง2.1_1ดอกจัน!#REF!</definedName>
  </definedNames>
  <calcPr calcId="124519"/>
</workbook>
</file>

<file path=xl/calcChain.xml><?xml version="1.0" encoding="utf-8"?>
<calcChain xmlns="http://schemas.openxmlformats.org/spreadsheetml/2006/main">
  <c r="F15" i="63"/>
  <c r="F8" i="78"/>
  <c r="J8"/>
  <c r="K8"/>
  <c r="E11" i="72"/>
  <c r="J13" i="71"/>
  <c r="D13"/>
  <c r="E13"/>
  <c r="F13"/>
  <c r="G13"/>
  <c r="H13"/>
  <c r="I13"/>
  <c r="D40" i="64"/>
  <c r="E40"/>
  <c r="F40"/>
  <c r="G40"/>
  <c r="H40"/>
  <c r="C12" i="53"/>
  <c r="J31" i="65"/>
  <c r="J13"/>
  <c r="J55"/>
  <c r="B56"/>
  <c r="G10" i="73"/>
  <c r="C8"/>
  <c r="B14"/>
  <c r="B15"/>
  <c r="B16"/>
  <c r="D9"/>
  <c r="D8" s="1"/>
  <c r="E9"/>
  <c r="F9"/>
  <c r="G9"/>
  <c r="H9"/>
  <c r="I9"/>
  <c r="F10"/>
  <c r="H10"/>
  <c r="I10"/>
  <c r="H11"/>
  <c r="I11"/>
  <c r="I12"/>
  <c r="B12" s="1"/>
  <c r="I13"/>
  <c r="B13" s="1"/>
  <c r="E9" i="56"/>
  <c r="E12" i="52"/>
  <c r="F12"/>
  <c r="G12"/>
  <c r="H12"/>
  <c r="I12"/>
  <c r="J12"/>
  <c r="K12"/>
  <c r="C12"/>
  <c r="F10" i="78"/>
  <c r="G10"/>
  <c r="H10"/>
  <c r="I10"/>
  <c r="F11"/>
  <c r="G11"/>
  <c r="H11"/>
  <c r="I11"/>
  <c r="F12"/>
  <c r="G12"/>
  <c r="H12"/>
  <c r="I13"/>
  <c r="F15"/>
  <c r="G15"/>
  <c r="B15" s="1"/>
  <c r="E12"/>
  <c r="E13"/>
  <c r="D10"/>
  <c r="D11"/>
  <c r="D12"/>
  <c r="C11"/>
  <c r="C8" s="1"/>
  <c r="C35"/>
  <c r="D16"/>
  <c r="E16"/>
  <c r="F16"/>
  <c r="G16"/>
  <c r="H16"/>
  <c r="I16"/>
  <c r="C16"/>
  <c r="B9" i="77"/>
  <c r="C8"/>
  <c r="D13" i="74"/>
  <c r="D17"/>
  <c r="B17" s="1"/>
  <c r="D18"/>
  <c r="D12"/>
  <c r="B12" s="1"/>
  <c r="D14"/>
  <c r="B14" s="1"/>
  <c r="D15"/>
  <c r="B15" s="1"/>
  <c r="D16"/>
  <c r="D11"/>
  <c r="B11" s="1"/>
  <c r="C10"/>
  <c r="E10"/>
  <c r="F10"/>
  <c r="G10"/>
  <c r="B11" i="75"/>
  <c r="D11"/>
  <c r="H100" i="73"/>
  <c r="I100"/>
  <c r="B101"/>
  <c r="B64"/>
  <c r="E46"/>
  <c r="C46"/>
  <c r="B47"/>
  <c r="B37"/>
  <c r="C11" i="72"/>
  <c r="E8" i="69"/>
  <c r="F8"/>
  <c r="G8"/>
  <c r="H8"/>
  <c r="I8"/>
  <c r="J8"/>
  <c r="E9"/>
  <c r="F9"/>
  <c r="G9"/>
  <c r="H9"/>
  <c r="I9"/>
  <c r="J9"/>
  <c r="E10"/>
  <c r="F10"/>
  <c r="G10"/>
  <c r="H10"/>
  <c r="I10"/>
  <c r="J10"/>
  <c r="E11"/>
  <c r="F11"/>
  <c r="G11"/>
  <c r="H11"/>
  <c r="I11"/>
  <c r="J11"/>
  <c r="E12"/>
  <c r="F12"/>
  <c r="G12"/>
  <c r="H12"/>
  <c r="I12"/>
  <c r="J12"/>
  <c r="E13"/>
  <c r="F13"/>
  <c r="G13"/>
  <c r="H13"/>
  <c r="I13"/>
  <c r="J13"/>
  <c r="E14"/>
  <c r="F14"/>
  <c r="G14"/>
  <c r="H14"/>
  <c r="I14"/>
  <c r="J14"/>
  <c r="D9"/>
  <c r="D10"/>
  <c r="D11"/>
  <c r="C11" s="1"/>
  <c r="D12"/>
  <c r="D13"/>
  <c r="D14"/>
  <c r="D8"/>
  <c r="D7" s="1"/>
  <c r="D15"/>
  <c r="E15"/>
  <c r="F15"/>
  <c r="G15"/>
  <c r="H15"/>
  <c r="I15"/>
  <c r="J15"/>
  <c r="C17"/>
  <c r="C18"/>
  <c r="C19"/>
  <c r="C20"/>
  <c r="C21"/>
  <c r="C22"/>
  <c r="C16"/>
  <c r="D31"/>
  <c r="E31"/>
  <c r="F31"/>
  <c r="G31"/>
  <c r="H31"/>
  <c r="I31"/>
  <c r="J31"/>
  <c r="C33"/>
  <c r="C34"/>
  <c r="C35"/>
  <c r="C36"/>
  <c r="C37"/>
  <c r="C38"/>
  <c r="C32"/>
  <c r="B52" i="68"/>
  <c r="B53"/>
  <c r="B54"/>
  <c r="B55"/>
  <c r="B56"/>
  <c r="B57"/>
  <c r="B58"/>
  <c r="C29"/>
  <c r="D29"/>
  <c r="E29"/>
  <c r="F29"/>
  <c r="G29"/>
  <c r="H29"/>
  <c r="I29"/>
  <c r="J29"/>
  <c r="C51"/>
  <c r="D51"/>
  <c r="E51"/>
  <c r="F51"/>
  <c r="G51"/>
  <c r="H51"/>
  <c r="I51"/>
  <c r="J51"/>
  <c r="D8"/>
  <c r="E8"/>
  <c r="F8"/>
  <c r="G8"/>
  <c r="H8"/>
  <c r="I8"/>
  <c r="J8"/>
  <c r="D9"/>
  <c r="E9"/>
  <c r="F9"/>
  <c r="G9"/>
  <c r="H9"/>
  <c r="I9"/>
  <c r="J9"/>
  <c r="D10"/>
  <c r="E10"/>
  <c r="F10"/>
  <c r="G10"/>
  <c r="H10"/>
  <c r="I10"/>
  <c r="J10"/>
  <c r="D11"/>
  <c r="E11"/>
  <c r="F11"/>
  <c r="G11"/>
  <c r="H11"/>
  <c r="I11"/>
  <c r="J11"/>
  <c r="D12"/>
  <c r="E12"/>
  <c r="F12"/>
  <c r="G12"/>
  <c r="H12"/>
  <c r="I12"/>
  <c r="J12"/>
  <c r="D13"/>
  <c r="E13"/>
  <c r="F13"/>
  <c r="G13"/>
  <c r="H13"/>
  <c r="I13"/>
  <c r="J13"/>
  <c r="D14"/>
  <c r="E14"/>
  <c r="F14"/>
  <c r="G14"/>
  <c r="H14"/>
  <c r="I14"/>
  <c r="J14"/>
  <c r="D15"/>
  <c r="E15"/>
  <c r="F15"/>
  <c r="G15"/>
  <c r="H15"/>
  <c r="I15"/>
  <c r="J15"/>
  <c r="D16"/>
  <c r="E16"/>
  <c r="F16"/>
  <c r="G16"/>
  <c r="H16"/>
  <c r="I16"/>
  <c r="J16"/>
  <c r="D17"/>
  <c r="E17"/>
  <c r="F17"/>
  <c r="G17"/>
  <c r="H17"/>
  <c r="I17"/>
  <c r="J17"/>
  <c r="D18"/>
  <c r="E18"/>
  <c r="F18"/>
  <c r="G18"/>
  <c r="H18"/>
  <c r="I18"/>
  <c r="J18"/>
  <c r="D19"/>
  <c r="E19"/>
  <c r="F19"/>
  <c r="G19"/>
  <c r="H19"/>
  <c r="I19"/>
  <c r="J19"/>
  <c r="D20"/>
  <c r="E20"/>
  <c r="F20"/>
  <c r="G20"/>
  <c r="H20"/>
  <c r="I20"/>
  <c r="J20"/>
  <c r="C9"/>
  <c r="C10"/>
  <c r="C11"/>
  <c r="C12"/>
  <c r="C13"/>
  <c r="C14"/>
  <c r="C15"/>
  <c r="C16"/>
  <c r="C17"/>
  <c r="C18"/>
  <c r="C19"/>
  <c r="C20"/>
  <c r="C8"/>
  <c r="B64"/>
  <c r="B59"/>
  <c r="B60"/>
  <c r="B61"/>
  <c r="B62"/>
  <c r="B63"/>
  <c r="B31"/>
  <c r="B32"/>
  <c r="B33"/>
  <c r="B34"/>
  <c r="B35"/>
  <c r="B36"/>
  <c r="B37"/>
  <c r="B38"/>
  <c r="B39"/>
  <c r="B40"/>
  <c r="B41"/>
  <c r="B42"/>
  <c r="B30"/>
  <c r="B17" i="67"/>
  <c r="L9"/>
  <c r="D9"/>
  <c r="C11" i="66"/>
  <c r="C12"/>
  <c r="C10"/>
  <c r="M13"/>
  <c r="M15"/>
  <c r="M16"/>
  <c r="M17"/>
  <c r="M18"/>
  <c r="M21"/>
  <c r="M22"/>
  <c r="L15"/>
  <c r="L16"/>
  <c r="L17"/>
  <c r="L18"/>
  <c r="L21"/>
  <c r="L22"/>
  <c r="F10"/>
  <c r="G10"/>
  <c r="F11"/>
  <c r="G11"/>
  <c r="H11"/>
  <c r="I11"/>
  <c r="J11"/>
  <c r="K11"/>
  <c r="E12"/>
  <c r="F12"/>
  <c r="G12"/>
  <c r="H12"/>
  <c r="I12"/>
  <c r="J12"/>
  <c r="K12"/>
  <c r="E13"/>
  <c r="F13"/>
  <c r="G13"/>
  <c r="H13"/>
  <c r="I13"/>
  <c r="J13"/>
  <c r="K13"/>
  <c r="E14"/>
  <c r="F14"/>
  <c r="G14"/>
  <c r="H14"/>
  <c r="I14"/>
  <c r="J14"/>
  <c r="K14"/>
  <c r="E15"/>
  <c r="F15"/>
  <c r="G15"/>
  <c r="H15"/>
  <c r="I15"/>
  <c r="J15"/>
  <c r="K15"/>
  <c r="E16"/>
  <c r="F16"/>
  <c r="G16"/>
  <c r="H16"/>
  <c r="I16"/>
  <c r="J16"/>
  <c r="K16"/>
  <c r="E17"/>
  <c r="F17"/>
  <c r="G17"/>
  <c r="H17"/>
  <c r="I17"/>
  <c r="J17"/>
  <c r="K17"/>
  <c r="E18"/>
  <c r="F18"/>
  <c r="B18" s="1"/>
  <c r="G18"/>
  <c r="H18"/>
  <c r="I18"/>
  <c r="J18"/>
  <c r="K18"/>
  <c r="E19"/>
  <c r="F19"/>
  <c r="G19"/>
  <c r="H19"/>
  <c r="I19"/>
  <c r="J19"/>
  <c r="K19"/>
  <c r="E20"/>
  <c r="F20"/>
  <c r="G20"/>
  <c r="H20"/>
  <c r="I20"/>
  <c r="J20"/>
  <c r="K20"/>
  <c r="E21"/>
  <c r="F21"/>
  <c r="G21"/>
  <c r="H21"/>
  <c r="I21"/>
  <c r="J21"/>
  <c r="K21"/>
  <c r="E22"/>
  <c r="F22"/>
  <c r="G22"/>
  <c r="H22"/>
  <c r="I22"/>
  <c r="J22"/>
  <c r="K22"/>
  <c r="D22"/>
  <c r="D21"/>
  <c r="B21" s="1"/>
  <c r="D20"/>
  <c r="B20" s="1"/>
  <c r="D19"/>
  <c r="D16"/>
  <c r="D15"/>
  <c r="B15" s="1"/>
  <c r="D14"/>
  <c r="B14" s="1"/>
  <c r="D13"/>
  <c r="B70"/>
  <c r="B69"/>
  <c r="B65"/>
  <c r="B64"/>
  <c r="B63"/>
  <c r="B62"/>
  <c r="B61"/>
  <c r="B46"/>
  <c r="B45"/>
  <c r="B44"/>
  <c r="B43"/>
  <c r="B42"/>
  <c r="B41"/>
  <c r="B40"/>
  <c r="B39"/>
  <c r="C46"/>
  <c r="C45"/>
  <c r="C21" s="1"/>
  <c r="C44"/>
  <c r="C20" s="1"/>
  <c r="C43"/>
  <c r="C19" s="1"/>
  <c r="C42"/>
  <c r="C41"/>
  <c r="C17" s="1"/>
  <c r="C40"/>
  <c r="C16" s="1"/>
  <c r="C39"/>
  <c r="C61"/>
  <c r="C62"/>
  <c r="C14" s="1"/>
  <c r="C63"/>
  <c r="C15" s="1"/>
  <c r="C64"/>
  <c r="C65"/>
  <c r="C66"/>
  <c r="C18" s="1"/>
  <c r="C69"/>
  <c r="C70"/>
  <c r="C22" s="1"/>
  <c r="B10" i="67"/>
  <c r="C10"/>
  <c r="C74" i="62"/>
  <c r="C75"/>
  <c r="C76"/>
  <c r="C77"/>
  <c r="C78"/>
  <c r="C79"/>
  <c r="C80"/>
  <c r="C81"/>
  <c r="C82"/>
  <c r="C83"/>
  <c r="C73"/>
  <c r="C43"/>
  <c r="D70"/>
  <c r="E13"/>
  <c r="C50"/>
  <c r="C44"/>
  <c r="C45"/>
  <c r="C46"/>
  <c r="C47"/>
  <c r="C48"/>
  <c r="C49"/>
  <c r="C51"/>
  <c r="C52"/>
  <c r="C53"/>
  <c r="C54"/>
  <c r="G21"/>
  <c r="B43"/>
  <c r="L13" i="66"/>
  <c r="L9" s="1"/>
  <c r="D12"/>
  <c r="C12" i="65"/>
  <c r="B10"/>
  <c r="C41" i="64"/>
  <c r="B41" s="1"/>
  <c r="D14"/>
  <c r="E15" i="63"/>
  <c r="G15"/>
  <c r="D15"/>
  <c r="H15"/>
  <c r="C16"/>
  <c r="C14" i="61"/>
  <c r="C15"/>
  <c r="C16"/>
  <c r="C17"/>
  <c r="C18"/>
  <c r="C19"/>
  <c r="C12"/>
  <c r="E11"/>
  <c r="I11"/>
  <c r="B12"/>
  <c r="B73" i="62"/>
  <c r="B74"/>
  <c r="B75"/>
  <c r="B76"/>
  <c r="B77"/>
  <c r="B78"/>
  <c r="B79"/>
  <c r="B80"/>
  <c r="B81"/>
  <c r="B82"/>
  <c r="B83"/>
  <c r="B44"/>
  <c r="B45"/>
  <c r="B46"/>
  <c r="B47"/>
  <c r="B48"/>
  <c r="B49"/>
  <c r="B50"/>
  <c r="B51"/>
  <c r="B52"/>
  <c r="B53"/>
  <c r="B54"/>
  <c r="B44" i="65"/>
  <c r="E11"/>
  <c r="F11"/>
  <c r="G11"/>
  <c r="H11"/>
  <c r="E12"/>
  <c r="F12"/>
  <c r="G12"/>
  <c r="H12"/>
  <c r="I12"/>
  <c r="E13"/>
  <c r="F13"/>
  <c r="G13"/>
  <c r="H13"/>
  <c r="I13"/>
  <c r="E14"/>
  <c r="F14"/>
  <c r="G14"/>
  <c r="H14"/>
  <c r="I14"/>
  <c r="J14"/>
  <c r="E15"/>
  <c r="F15"/>
  <c r="G15"/>
  <c r="H15"/>
  <c r="I15"/>
  <c r="J15"/>
  <c r="E16"/>
  <c r="F16"/>
  <c r="G16"/>
  <c r="H16"/>
  <c r="I16"/>
  <c r="J16"/>
  <c r="E17"/>
  <c r="F17"/>
  <c r="G17"/>
  <c r="H17"/>
  <c r="I17"/>
  <c r="J17"/>
  <c r="E18"/>
  <c r="F18"/>
  <c r="G18"/>
  <c r="H18"/>
  <c r="I18"/>
  <c r="E19"/>
  <c r="F19"/>
  <c r="G19"/>
  <c r="H19"/>
  <c r="I19"/>
  <c r="J19"/>
  <c r="E20"/>
  <c r="F20"/>
  <c r="G20"/>
  <c r="H20"/>
  <c r="I20"/>
  <c r="J20"/>
  <c r="E21"/>
  <c r="F21"/>
  <c r="G21"/>
  <c r="H21"/>
  <c r="I21"/>
  <c r="J21"/>
  <c r="E22"/>
  <c r="F22"/>
  <c r="G22"/>
  <c r="H22"/>
  <c r="I22"/>
  <c r="J22"/>
  <c r="D12"/>
  <c r="D13"/>
  <c r="D14"/>
  <c r="D15"/>
  <c r="D16"/>
  <c r="D17"/>
  <c r="D18"/>
  <c r="D19"/>
  <c r="D20"/>
  <c r="D21"/>
  <c r="D22"/>
  <c r="C13"/>
  <c r="C14"/>
  <c r="C15"/>
  <c r="C16"/>
  <c r="C17"/>
  <c r="B17" s="1"/>
  <c r="C19"/>
  <c r="C20"/>
  <c r="C21"/>
  <c r="C22"/>
  <c r="B32"/>
  <c r="B23" i="62"/>
  <c r="H15"/>
  <c r="I15"/>
  <c r="H16"/>
  <c r="I16"/>
  <c r="H17"/>
  <c r="I17"/>
  <c r="H18"/>
  <c r="I18"/>
  <c r="H19"/>
  <c r="I19"/>
  <c r="H20"/>
  <c r="I20"/>
  <c r="H21"/>
  <c r="I21"/>
  <c r="H22"/>
  <c r="I22"/>
  <c r="H23"/>
  <c r="I23"/>
  <c r="H24"/>
  <c r="I24"/>
  <c r="H25"/>
  <c r="I25"/>
  <c r="G14"/>
  <c r="G15"/>
  <c r="G16"/>
  <c r="G17"/>
  <c r="G18"/>
  <c r="G19"/>
  <c r="G20"/>
  <c r="G22"/>
  <c r="G23"/>
  <c r="G24"/>
  <c r="G25"/>
  <c r="F14"/>
  <c r="F15"/>
  <c r="F16"/>
  <c r="F17"/>
  <c r="F18"/>
  <c r="F19"/>
  <c r="F20"/>
  <c r="B20" s="1"/>
  <c r="F21"/>
  <c r="B21" s="1"/>
  <c r="F22"/>
  <c r="F23"/>
  <c r="F24"/>
  <c r="F25"/>
  <c r="E14"/>
  <c r="C14" s="1"/>
  <c r="E15"/>
  <c r="E16"/>
  <c r="C16" s="1"/>
  <c r="E17"/>
  <c r="C17" s="1"/>
  <c r="E18"/>
  <c r="E19"/>
  <c r="E20"/>
  <c r="C20" s="1"/>
  <c r="E21"/>
  <c r="E22"/>
  <c r="E23"/>
  <c r="C23" s="1"/>
  <c r="E24"/>
  <c r="C24" s="1"/>
  <c r="E25"/>
  <c r="D14"/>
  <c r="B14" s="1"/>
  <c r="D15"/>
  <c r="D16"/>
  <c r="B16" s="1"/>
  <c r="D17"/>
  <c r="B17" s="1"/>
  <c r="D18"/>
  <c r="B18" s="1"/>
  <c r="D19"/>
  <c r="D22"/>
  <c r="D23"/>
  <c r="D24"/>
  <c r="D25"/>
  <c r="D13"/>
  <c r="D12" s="1"/>
  <c r="I70"/>
  <c r="H70"/>
  <c r="F70"/>
  <c r="E70"/>
  <c r="D41"/>
  <c r="B9" i="78"/>
  <c r="B46"/>
  <c r="B47"/>
  <c r="B48"/>
  <c r="B49"/>
  <c r="B50"/>
  <c r="B51"/>
  <c r="B45"/>
  <c r="D44"/>
  <c r="E44"/>
  <c r="F44"/>
  <c r="G44"/>
  <c r="H44"/>
  <c r="I44"/>
  <c r="J44"/>
  <c r="C44"/>
  <c r="B38"/>
  <c r="B39"/>
  <c r="B40"/>
  <c r="B41"/>
  <c r="B42"/>
  <c r="B37"/>
  <c r="D35"/>
  <c r="E35"/>
  <c r="F35"/>
  <c r="G35"/>
  <c r="H35"/>
  <c r="I35"/>
  <c r="J35"/>
  <c r="K35"/>
  <c r="B19"/>
  <c r="B20"/>
  <c r="B21"/>
  <c r="B23"/>
  <c r="B18"/>
  <c r="B16" s="1"/>
  <c r="D8" i="77"/>
  <c r="E8"/>
  <c r="F8"/>
  <c r="G8"/>
  <c r="H8"/>
  <c r="I8"/>
  <c r="J8"/>
  <c r="K8"/>
  <c r="B12"/>
  <c r="B14"/>
  <c r="B16"/>
  <c r="B18"/>
  <c r="B20"/>
  <c r="B21"/>
  <c r="B22"/>
  <c r="B25" i="51"/>
  <c r="H12" i="76"/>
  <c r="I12"/>
  <c r="E12"/>
  <c r="F12"/>
  <c r="G12"/>
  <c r="C12"/>
  <c r="I11" i="75"/>
  <c r="J11"/>
  <c r="E11"/>
  <c r="F11"/>
  <c r="G11"/>
  <c r="H11"/>
  <c r="B16" i="74"/>
  <c r="B18"/>
  <c r="D33" i="66"/>
  <c r="E33"/>
  <c r="F33"/>
  <c r="G33"/>
  <c r="H33"/>
  <c r="I33"/>
  <c r="J33"/>
  <c r="K33"/>
  <c r="L33"/>
  <c r="M33"/>
  <c r="B115" i="73"/>
  <c r="B114"/>
  <c r="B102"/>
  <c r="B103"/>
  <c r="B104"/>
  <c r="B105"/>
  <c r="B106"/>
  <c r="C90"/>
  <c r="D90"/>
  <c r="E90"/>
  <c r="F90"/>
  <c r="G90"/>
  <c r="H90"/>
  <c r="I90"/>
  <c r="J90"/>
  <c r="K90"/>
  <c r="B97"/>
  <c r="B92"/>
  <c r="B93"/>
  <c r="B94"/>
  <c r="B95"/>
  <c r="B91"/>
  <c r="C73"/>
  <c r="D73"/>
  <c r="E73"/>
  <c r="F73"/>
  <c r="G73"/>
  <c r="H73"/>
  <c r="I73"/>
  <c r="J73"/>
  <c r="K73"/>
  <c r="B75"/>
  <c r="B76"/>
  <c r="B77"/>
  <c r="B78"/>
  <c r="B79"/>
  <c r="B80"/>
  <c r="B81"/>
  <c r="B74"/>
  <c r="I18"/>
  <c r="B65"/>
  <c r="B66"/>
  <c r="B67"/>
  <c r="B68"/>
  <c r="B69"/>
  <c r="B70"/>
  <c r="B71"/>
  <c r="D63"/>
  <c r="E63"/>
  <c r="F63"/>
  <c r="G63"/>
  <c r="H63"/>
  <c r="I63"/>
  <c r="J63"/>
  <c r="K63"/>
  <c r="C63"/>
  <c r="D46"/>
  <c r="F46"/>
  <c r="G46"/>
  <c r="H46"/>
  <c r="I46"/>
  <c r="J46"/>
  <c r="K46"/>
  <c r="B48"/>
  <c r="B49"/>
  <c r="B50"/>
  <c r="B51"/>
  <c r="B52"/>
  <c r="B53"/>
  <c r="C36"/>
  <c r="D36"/>
  <c r="E36"/>
  <c r="F36"/>
  <c r="G36"/>
  <c r="H36"/>
  <c r="I36"/>
  <c r="J36"/>
  <c r="K36"/>
  <c r="B38"/>
  <c r="B39"/>
  <c r="B40"/>
  <c r="B41"/>
  <c r="B42"/>
  <c r="C18"/>
  <c r="D18"/>
  <c r="E18"/>
  <c r="F18"/>
  <c r="G18"/>
  <c r="H18"/>
  <c r="J18"/>
  <c r="K18"/>
  <c r="B20"/>
  <c r="B21"/>
  <c r="B22"/>
  <c r="B23"/>
  <c r="B24"/>
  <c r="B25"/>
  <c r="B26"/>
  <c r="B19"/>
  <c r="E8"/>
  <c r="F8"/>
  <c r="J8"/>
  <c r="K8"/>
  <c r="B12" i="72"/>
  <c r="B13"/>
  <c r="B14"/>
  <c r="B15"/>
  <c r="B16"/>
  <c r="B17"/>
  <c r="B18"/>
  <c r="B19"/>
  <c r="D11"/>
  <c r="F11"/>
  <c r="B15" i="71"/>
  <c r="B16"/>
  <c r="B17"/>
  <c r="B18"/>
  <c r="B19"/>
  <c r="B20"/>
  <c r="B21"/>
  <c r="B14"/>
  <c r="C13"/>
  <c r="C12" i="70"/>
  <c r="D12"/>
  <c r="E12"/>
  <c r="F12"/>
  <c r="G12"/>
  <c r="H12"/>
  <c r="I12"/>
  <c r="B14"/>
  <c r="B15"/>
  <c r="B16"/>
  <c r="B17"/>
  <c r="B18"/>
  <c r="B19"/>
  <c r="B20"/>
  <c r="B13"/>
  <c r="I9" i="67"/>
  <c r="E9"/>
  <c r="C15"/>
  <c r="C13"/>
  <c r="C12"/>
  <c r="C11"/>
  <c r="F9"/>
  <c r="G9"/>
  <c r="H9"/>
  <c r="J9"/>
  <c r="K9"/>
  <c r="M9"/>
  <c r="C14"/>
  <c r="C16"/>
  <c r="C17"/>
  <c r="B11"/>
  <c r="B12"/>
  <c r="B13"/>
  <c r="B14"/>
  <c r="B15"/>
  <c r="B16"/>
  <c r="I9" i="66"/>
  <c r="D57"/>
  <c r="B66"/>
  <c r="E57"/>
  <c r="F57"/>
  <c r="G57"/>
  <c r="H57"/>
  <c r="I57"/>
  <c r="J57"/>
  <c r="K57"/>
  <c r="L57"/>
  <c r="M57"/>
  <c r="C37"/>
  <c r="C13" s="1"/>
  <c r="B37"/>
  <c r="D31" i="65"/>
  <c r="E31"/>
  <c r="F31"/>
  <c r="G31"/>
  <c r="H31"/>
  <c r="I31"/>
  <c r="C31"/>
  <c r="B33"/>
  <c r="B34"/>
  <c r="B35"/>
  <c r="B36"/>
  <c r="B37"/>
  <c r="B38"/>
  <c r="B39"/>
  <c r="B40"/>
  <c r="B41"/>
  <c r="B42"/>
  <c r="B43"/>
  <c r="B57"/>
  <c r="B58"/>
  <c r="B59"/>
  <c r="B60"/>
  <c r="B61"/>
  <c r="B62"/>
  <c r="B63"/>
  <c r="B64"/>
  <c r="B65"/>
  <c r="B66"/>
  <c r="B67"/>
  <c r="B68"/>
  <c r="D55"/>
  <c r="E55"/>
  <c r="F55"/>
  <c r="G55"/>
  <c r="H55"/>
  <c r="I55"/>
  <c r="C55"/>
  <c r="H15" i="64"/>
  <c r="H16"/>
  <c r="H17"/>
  <c r="H18"/>
  <c r="H19"/>
  <c r="H20"/>
  <c r="H21"/>
  <c r="H22"/>
  <c r="H23"/>
  <c r="H24"/>
  <c r="H25"/>
  <c r="H26"/>
  <c r="H14"/>
  <c r="G15"/>
  <c r="G16"/>
  <c r="G17"/>
  <c r="G18"/>
  <c r="G19"/>
  <c r="G20"/>
  <c r="G21"/>
  <c r="G22"/>
  <c r="G23"/>
  <c r="G24"/>
  <c r="G25"/>
  <c r="G26"/>
  <c r="G14"/>
  <c r="F15"/>
  <c r="F16"/>
  <c r="F17"/>
  <c r="F18"/>
  <c r="F19"/>
  <c r="F20"/>
  <c r="F21"/>
  <c r="F22"/>
  <c r="F23"/>
  <c r="F24"/>
  <c r="F25"/>
  <c r="F26"/>
  <c r="F14"/>
  <c r="E15"/>
  <c r="E16"/>
  <c r="E17"/>
  <c r="E18"/>
  <c r="E19"/>
  <c r="E20"/>
  <c r="E21"/>
  <c r="E22"/>
  <c r="E23"/>
  <c r="E24"/>
  <c r="E25"/>
  <c r="E26"/>
  <c r="E14"/>
  <c r="D15"/>
  <c r="D16"/>
  <c r="D17"/>
  <c r="D18"/>
  <c r="D19"/>
  <c r="D20"/>
  <c r="D21"/>
  <c r="D22"/>
  <c r="D23"/>
  <c r="D24"/>
  <c r="D25"/>
  <c r="D26"/>
  <c r="C70"/>
  <c r="B70" s="1"/>
  <c r="C78"/>
  <c r="B78" s="1"/>
  <c r="C68"/>
  <c r="B68" s="1"/>
  <c r="B11" i="58"/>
  <c r="C10"/>
  <c r="B18"/>
  <c r="B14"/>
  <c r="H13" i="57"/>
  <c r="B11" i="56"/>
  <c r="B12"/>
  <c r="B13"/>
  <c r="B14"/>
  <c r="B15"/>
  <c r="B16"/>
  <c r="B17"/>
  <c r="B10"/>
  <c r="C9"/>
  <c r="B9" s="1"/>
  <c r="B19" i="52"/>
  <c r="D19"/>
  <c r="E8" i="25"/>
  <c r="F7"/>
  <c r="C13"/>
  <c r="B13" s="1"/>
  <c r="D9"/>
  <c r="D10"/>
  <c r="D11"/>
  <c r="D12"/>
  <c r="B12" s="1"/>
  <c r="D13"/>
  <c r="D14"/>
  <c r="D15"/>
  <c r="D16"/>
  <c r="D8"/>
  <c r="C9"/>
  <c r="C10"/>
  <c r="C11"/>
  <c r="C12"/>
  <c r="C14"/>
  <c r="B14" s="1"/>
  <c r="C15"/>
  <c r="B15" s="1"/>
  <c r="C16"/>
  <c r="B16" s="1"/>
  <c r="C17"/>
  <c r="B17" s="1"/>
  <c r="C8"/>
  <c r="H9"/>
  <c r="H10"/>
  <c r="H11"/>
  <c r="H12"/>
  <c r="H13"/>
  <c r="H14"/>
  <c r="H15"/>
  <c r="H16"/>
  <c r="H8"/>
  <c r="E9"/>
  <c r="E10"/>
  <c r="E11"/>
  <c r="E12"/>
  <c r="E13"/>
  <c r="E14"/>
  <c r="E15"/>
  <c r="E16"/>
  <c r="E17"/>
  <c r="G7"/>
  <c r="I7"/>
  <c r="J7"/>
  <c r="D9" i="24"/>
  <c r="D10"/>
  <c r="D11"/>
  <c r="D12"/>
  <c r="D13"/>
  <c r="D14"/>
  <c r="D15"/>
  <c r="D16"/>
  <c r="D8"/>
  <c r="C9"/>
  <c r="C10"/>
  <c r="C11"/>
  <c r="C12"/>
  <c r="C13"/>
  <c r="C14"/>
  <c r="C15"/>
  <c r="C16"/>
  <c r="C17"/>
  <c r="B17" s="1"/>
  <c r="C8"/>
  <c r="H9"/>
  <c r="H10"/>
  <c r="H11"/>
  <c r="H12"/>
  <c r="H13"/>
  <c r="H14"/>
  <c r="H15"/>
  <c r="H16"/>
  <c r="H8"/>
  <c r="E9"/>
  <c r="E10"/>
  <c r="E11"/>
  <c r="E12"/>
  <c r="E13"/>
  <c r="E14"/>
  <c r="E15"/>
  <c r="E16"/>
  <c r="E17"/>
  <c r="E8"/>
  <c r="F7"/>
  <c r="G7"/>
  <c r="I7"/>
  <c r="J7"/>
  <c r="C8" i="23"/>
  <c r="D8"/>
  <c r="E8"/>
  <c r="B8"/>
  <c r="C8" i="22"/>
  <c r="D8"/>
  <c r="E8"/>
  <c r="F8"/>
  <c r="G8"/>
  <c r="H8"/>
  <c r="I8"/>
  <c r="J8"/>
  <c r="B8"/>
  <c r="C9" i="21"/>
  <c r="D9"/>
  <c r="E9"/>
  <c r="F9"/>
  <c r="G9"/>
  <c r="H9"/>
  <c r="I9"/>
  <c r="B9"/>
  <c r="C10" i="20"/>
  <c r="D10"/>
  <c r="E10"/>
  <c r="F10"/>
  <c r="G10"/>
  <c r="H10"/>
  <c r="I10"/>
  <c r="B10"/>
  <c r="G67" i="64"/>
  <c r="H47" i="43"/>
  <c r="G47"/>
  <c r="F47"/>
  <c r="E47"/>
  <c r="D47"/>
  <c r="C47"/>
  <c r="C80" i="64"/>
  <c r="B80" s="1"/>
  <c r="C79"/>
  <c r="B79" s="1"/>
  <c r="C77"/>
  <c r="B77" s="1"/>
  <c r="C76"/>
  <c r="B76" s="1"/>
  <c r="C75"/>
  <c r="B75" s="1"/>
  <c r="C74"/>
  <c r="B74" s="1"/>
  <c r="C73"/>
  <c r="B73" s="1"/>
  <c r="C72"/>
  <c r="B72" s="1"/>
  <c r="C71"/>
  <c r="B71" s="1"/>
  <c r="C69"/>
  <c r="B69" s="1"/>
  <c r="H67"/>
  <c r="F67"/>
  <c r="E67"/>
  <c r="D67"/>
  <c r="C53"/>
  <c r="B53" s="1"/>
  <c r="C52"/>
  <c r="B52" s="1"/>
  <c r="C51"/>
  <c r="B51" s="1"/>
  <c r="C50"/>
  <c r="B50" s="1"/>
  <c r="C49"/>
  <c r="B49" s="1"/>
  <c r="C48"/>
  <c r="B48" s="1"/>
  <c r="C47"/>
  <c r="B47" s="1"/>
  <c r="C46"/>
  <c r="B46" s="1"/>
  <c r="C45"/>
  <c r="B45" s="1"/>
  <c r="C44"/>
  <c r="B44" s="1"/>
  <c r="C43"/>
  <c r="B43" s="1"/>
  <c r="C42"/>
  <c r="B42" s="1"/>
  <c r="C23" i="63"/>
  <c r="B23" s="1"/>
  <c r="C22"/>
  <c r="B22" s="1"/>
  <c r="C21"/>
  <c r="B21" s="1"/>
  <c r="C20"/>
  <c r="B20" s="1"/>
  <c r="C19"/>
  <c r="B19" s="1"/>
  <c r="C18"/>
  <c r="B18" s="1"/>
  <c r="C17"/>
  <c r="B17" s="1"/>
  <c r="I41" i="62"/>
  <c r="H41"/>
  <c r="G41"/>
  <c r="F41"/>
  <c r="E41"/>
  <c r="B19" i="61"/>
  <c r="B18"/>
  <c r="B17"/>
  <c r="B16"/>
  <c r="B15"/>
  <c r="B14"/>
  <c r="C13"/>
  <c r="B13"/>
  <c r="H11"/>
  <c r="G11"/>
  <c r="F11"/>
  <c r="D11"/>
  <c r="C15" i="63" l="1"/>
  <c r="B15" s="1"/>
  <c r="C41" i="62"/>
  <c r="B11" i="24"/>
  <c r="B10" i="25"/>
  <c r="B57" i="66"/>
  <c r="H9" i="65"/>
  <c r="C14" i="64"/>
  <c r="B14" s="1"/>
  <c r="B16" i="24"/>
  <c r="B12"/>
  <c r="B11" i="25"/>
  <c r="C21" i="64"/>
  <c r="B24" i="62"/>
  <c r="C22"/>
  <c r="C18"/>
  <c r="F12"/>
  <c r="C25"/>
  <c r="I12"/>
  <c r="G9" i="65"/>
  <c r="I9"/>
  <c r="B11"/>
  <c r="B11" i="61"/>
  <c r="K9" i="66"/>
  <c r="M9"/>
  <c r="G8" i="78"/>
  <c r="B15" i="24"/>
  <c r="B8" i="25"/>
  <c r="B7" s="1"/>
  <c r="B25" i="62"/>
  <c r="B19"/>
  <c r="B15"/>
  <c r="B12" s="1"/>
  <c r="C15"/>
  <c r="G12"/>
  <c r="H12"/>
  <c r="B16" i="63"/>
  <c r="B9" i="67"/>
  <c r="B13" i="66"/>
  <c r="B17"/>
  <c r="E8" i="78"/>
  <c r="H8"/>
  <c r="B16" i="66"/>
  <c r="B22"/>
  <c r="I8" i="78"/>
  <c r="D8"/>
  <c r="E12" i="62"/>
  <c r="I7" i="69"/>
  <c r="B9" i="24"/>
  <c r="C26" i="64"/>
  <c r="B26" s="1"/>
  <c r="J9" i="65"/>
  <c r="C12" i="69"/>
  <c r="J7"/>
  <c r="F7"/>
  <c r="B8" i="24"/>
  <c r="B14"/>
  <c r="B10"/>
  <c r="B9" i="25"/>
  <c r="C19" i="64"/>
  <c r="C15"/>
  <c r="B15" s="1"/>
  <c r="C24"/>
  <c r="B24" s="1"/>
  <c r="C18"/>
  <c r="B18" s="1"/>
  <c r="H13"/>
  <c r="B22" i="62"/>
  <c r="C19"/>
  <c r="C12" s="1"/>
  <c r="C11" i="61"/>
  <c r="C70" i="62"/>
  <c r="B19" i="66"/>
  <c r="B12" i="68"/>
  <c r="C13" i="69"/>
  <c r="C9"/>
  <c r="G7"/>
  <c r="E7"/>
  <c r="B13" i="24"/>
  <c r="C20" i="64"/>
  <c r="C16"/>
  <c r="C25"/>
  <c r="B25" s="1"/>
  <c r="B33" i="66"/>
  <c r="C21" i="62"/>
  <c r="B20" i="65"/>
  <c r="B70" i="62"/>
  <c r="C14" i="69"/>
  <c r="C10"/>
  <c r="H7"/>
  <c r="G8" i="73"/>
  <c r="B41" i="62"/>
  <c r="B55" i="65"/>
  <c r="C9"/>
  <c r="B11" i="73"/>
  <c r="B90"/>
  <c r="B46"/>
  <c r="B100"/>
  <c r="B73"/>
  <c r="B36"/>
  <c r="B63"/>
  <c r="I8"/>
  <c r="H8"/>
  <c r="B8" s="1"/>
  <c r="B18"/>
  <c r="B9"/>
  <c r="B10"/>
  <c r="B44" i="78"/>
  <c r="B13"/>
  <c r="B35"/>
  <c r="B12"/>
  <c r="B11"/>
  <c r="B8" s="1"/>
  <c r="B10"/>
  <c r="B8" i="77"/>
  <c r="D10" i="74"/>
  <c r="B13"/>
  <c r="B10" s="1"/>
  <c r="C8" i="69"/>
  <c r="C7" s="1"/>
  <c r="C31"/>
  <c r="C15"/>
  <c r="B17" i="68"/>
  <c r="B13"/>
  <c r="B51"/>
  <c r="J7"/>
  <c r="B9"/>
  <c r="I7"/>
  <c r="H7"/>
  <c r="B18"/>
  <c r="B15"/>
  <c r="G7"/>
  <c r="F7"/>
  <c r="B8"/>
  <c r="B20"/>
  <c r="B19"/>
  <c r="B16"/>
  <c r="B14"/>
  <c r="B11"/>
  <c r="B10"/>
  <c r="E7"/>
  <c r="D7"/>
  <c r="B29"/>
  <c r="C7"/>
  <c r="C33" i="66"/>
  <c r="C9"/>
  <c r="F9"/>
  <c r="G9"/>
  <c r="J9"/>
  <c r="H9"/>
  <c r="C9" i="67"/>
  <c r="C57" i="66"/>
  <c r="E9"/>
  <c r="B12" i="65"/>
  <c r="D13" i="64"/>
  <c r="C23"/>
  <c r="B23" s="1"/>
  <c r="C17"/>
  <c r="B17" s="1"/>
  <c r="C22"/>
  <c r="B13" i="65"/>
  <c r="B18"/>
  <c r="B16" i="64"/>
  <c r="G13"/>
  <c r="F13"/>
  <c r="B21"/>
  <c r="E13"/>
  <c r="B40"/>
  <c r="C40"/>
  <c r="B16" i="65"/>
  <c r="B22"/>
  <c r="B14"/>
  <c r="F9"/>
  <c r="B19"/>
  <c r="E9"/>
  <c r="B11" i="72"/>
  <c r="B13" i="71"/>
  <c r="B12" i="70"/>
  <c r="D9" i="66"/>
  <c r="B21" i="65"/>
  <c r="B15"/>
  <c r="B31"/>
  <c r="D9"/>
  <c r="B20" i="64"/>
  <c r="B19"/>
  <c r="B67"/>
  <c r="E7" i="25"/>
  <c r="C7"/>
  <c r="D7"/>
  <c r="H7"/>
  <c r="C7" i="24"/>
  <c r="D7"/>
  <c r="H7"/>
  <c r="E7"/>
  <c r="C67" i="64"/>
  <c r="H18" i="60"/>
  <c r="E18"/>
  <c r="B18"/>
  <c r="H17"/>
  <c r="E17"/>
  <c r="B17"/>
  <c r="H16"/>
  <c r="E16"/>
  <c r="B16"/>
  <c r="H15"/>
  <c r="E15"/>
  <c r="B15"/>
  <c r="H14"/>
  <c r="E14"/>
  <c r="B14"/>
  <c r="H13"/>
  <c r="E13"/>
  <c r="B13"/>
  <c r="H12"/>
  <c r="E12"/>
  <c r="B12"/>
  <c r="H11"/>
  <c r="E11"/>
  <c r="B11"/>
  <c r="J10"/>
  <c r="I10"/>
  <c r="H10" s="1"/>
  <c r="G10"/>
  <c r="F10"/>
  <c r="D10"/>
  <c r="C10"/>
  <c r="B10" s="1"/>
  <c r="B18" i="59"/>
  <c r="B17"/>
  <c r="B16"/>
  <c r="B15"/>
  <c r="B14"/>
  <c r="B13"/>
  <c r="B12"/>
  <c r="B11"/>
  <c r="J10"/>
  <c r="I10"/>
  <c r="H10"/>
  <c r="G10"/>
  <c r="F10"/>
  <c r="E10"/>
  <c r="D10"/>
  <c r="C10"/>
  <c r="B17" i="58"/>
  <c r="B16"/>
  <c r="B15"/>
  <c r="B13"/>
  <c r="B12"/>
  <c r="G10"/>
  <c r="F10"/>
  <c r="E10"/>
  <c r="D10"/>
  <c r="B7" i="24" l="1"/>
  <c r="E10" i="60"/>
  <c r="B9" i="66"/>
  <c r="B9" i="65"/>
  <c r="B7" i="68"/>
  <c r="C13" i="64"/>
  <c r="B22"/>
  <c r="B13" s="1"/>
  <c r="B10" i="58"/>
  <c r="B10" i="59"/>
  <c r="G21" i="57"/>
  <c r="C21" s="1"/>
  <c r="F21"/>
  <c r="B21" s="1"/>
  <c r="G20"/>
  <c r="C20" s="1"/>
  <c r="F20"/>
  <c r="B20" s="1"/>
  <c r="G19"/>
  <c r="C19" s="1"/>
  <c r="F19"/>
  <c r="B19" s="1"/>
  <c r="G18"/>
  <c r="C18" s="1"/>
  <c r="F18"/>
  <c r="B18" s="1"/>
  <c r="G17"/>
  <c r="C17" s="1"/>
  <c r="F17"/>
  <c r="B17" s="1"/>
  <c r="G16"/>
  <c r="C16" s="1"/>
  <c r="F16"/>
  <c r="B16" s="1"/>
  <c r="G15"/>
  <c r="C15" s="1"/>
  <c r="F15"/>
  <c r="B15" s="1"/>
  <c r="G14"/>
  <c r="C14" s="1"/>
  <c r="F14"/>
  <c r="B14" s="1"/>
  <c r="M13"/>
  <c r="L13"/>
  <c r="K13"/>
  <c r="J13"/>
  <c r="F13" s="1"/>
  <c r="I13"/>
  <c r="E13"/>
  <c r="D13"/>
  <c r="H9" i="56"/>
  <c r="G9"/>
  <c r="F9"/>
  <c r="H10" i="55"/>
  <c r="G10"/>
  <c r="F10"/>
  <c r="E10"/>
  <c r="D10"/>
  <c r="C10"/>
  <c r="G12" i="54"/>
  <c r="F12"/>
  <c r="E12"/>
  <c r="D12"/>
  <c r="C12"/>
  <c r="B12"/>
  <c r="I12" i="53"/>
  <c r="H12"/>
  <c r="G12"/>
  <c r="F12"/>
  <c r="E12"/>
  <c r="D12"/>
  <c r="B12"/>
  <c r="D20" i="52"/>
  <c r="B20" s="1"/>
  <c r="D18"/>
  <c r="B18" s="1"/>
  <c r="D17"/>
  <c r="B17" s="1"/>
  <c r="D16"/>
  <c r="B16" s="1"/>
  <c r="D15"/>
  <c r="B15" s="1"/>
  <c r="D14"/>
  <c r="B14" s="1"/>
  <c r="D13"/>
  <c r="B47" i="51"/>
  <c r="B46"/>
  <c r="B45"/>
  <c r="B44"/>
  <c r="B42"/>
  <c r="B41"/>
  <c r="B40"/>
  <c r="B39"/>
  <c r="B38"/>
  <c r="B28"/>
  <c r="B27"/>
  <c r="B24"/>
  <c r="B23"/>
  <c r="B22"/>
  <c r="B20"/>
  <c r="B19"/>
  <c r="B17"/>
  <c r="B16"/>
  <c r="B14"/>
  <c r="B13"/>
  <c r="B12"/>
  <c r="B10"/>
  <c r="B9"/>
  <c r="B53" i="49"/>
  <c r="B52"/>
  <c r="B51"/>
  <c r="B50"/>
  <c r="B48"/>
  <c r="B47"/>
  <c r="B46"/>
  <c r="B45"/>
  <c r="B44"/>
  <c r="B42"/>
  <c r="B41"/>
  <c r="B39"/>
  <c r="B28"/>
  <c r="B27"/>
  <c r="B26"/>
  <c r="B24"/>
  <c r="B23"/>
  <c r="B21"/>
  <c r="B20"/>
  <c r="B18"/>
  <c r="B17"/>
  <c r="B16"/>
  <c r="B14"/>
  <c r="B13"/>
  <c r="D12" i="52" l="1"/>
  <c r="B12" s="1"/>
  <c r="B13"/>
  <c r="B13" i="57"/>
  <c r="G13"/>
  <c r="C13" s="1"/>
</calcChain>
</file>

<file path=xl/comments1.xml><?xml version="1.0" encoding="utf-8"?>
<comments xmlns="http://schemas.openxmlformats.org/spreadsheetml/2006/main">
  <authors>
    <author>DELL</author>
  </authors>
  <commentList>
    <comment ref="D15" author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<sst xmlns="http://schemas.openxmlformats.org/spreadsheetml/2006/main" count="6858" uniqueCount="1833">
  <si>
    <t>Doi Luang</t>
  </si>
  <si>
    <t>ดอยหลวง</t>
  </si>
  <si>
    <t>Wiang Chiang Rung</t>
  </si>
  <si>
    <t>เวียงเชียงรุ้ง</t>
  </si>
  <si>
    <t>Mae Lao</t>
  </si>
  <si>
    <t>แม่ลาว</t>
  </si>
  <si>
    <t>Mae Fa Luang</t>
  </si>
  <si>
    <t>แม่ฟ้าหลวง</t>
  </si>
  <si>
    <t>Khun Tan</t>
  </si>
  <si>
    <t>ขุนตาล</t>
  </si>
  <si>
    <t>Wiang Kaen</t>
  </si>
  <si>
    <t>เวียงแก่น</t>
  </si>
  <si>
    <t>Phaya Mengrai</t>
  </si>
  <si>
    <t>พญาเม็งราย</t>
  </si>
  <si>
    <t>Wiang Pa Pao</t>
  </si>
  <si>
    <t>เวียงป่าเป้า</t>
  </si>
  <si>
    <t>Mae Suai</t>
  </si>
  <si>
    <t>แม่สรวย</t>
  </si>
  <si>
    <t>Mae Sai</t>
  </si>
  <si>
    <t>แม่สาย</t>
  </si>
  <si>
    <t>Chiang Saen</t>
  </si>
  <si>
    <t>เชียงแสน</t>
  </si>
  <si>
    <t>Mae Chan</t>
  </si>
  <si>
    <t>แม่จัน</t>
  </si>
  <si>
    <t>Pa Daet</t>
  </si>
  <si>
    <t>ป่าแดด</t>
  </si>
  <si>
    <t>Phan</t>
  </si>
  <si>
    <t>พาน</t>
  </si>
  <si>
    <t>Thoeng</t>
  </si>
  <si>
    <t>เทิง</t>
  </si>
  <si>
    <t>Chiang Khong</t>
  </si>
  <si>
    <t>เชียงของ</t>
  </si>
  <si>
    <t>Wiang Chai</t>
  </si>
  <si>
    <t>เวียงชัย</t>
  </si>
  <si>
    <t>Muang Chiang Rai</t>
  </si>
  <si>
    <t>เมืองเชียงราย</t>
  </si>
  <si>
    <t>Total</t>
  </si>
  <si>
    <t>จำนวน Number</t>
  </si>
  <si>
    <t xml:space="preserve">Total  </t>
  </si>
  <si>
    <t>Amphoe</t>
  </si>
  <si>
    <t>ผู้ถือครองที่ไม่จดทะเบียนเกษตรกร</t>
  </si>
  <si>
    <t>ผู้ถือครองที่จดทะเบียนเกษตรกร</t>
  </si>
  <si>
    <t xml:space="preserve">รวมทั้งสิ้น </t>
  </si>
  <si>
    <t>อำเภอ</t>
  </si>
  <si>
    <t xml:space="preserve">     TABLE 1.1(*) NUMBER OF HOLDINGS BY AGRICULTURAL REGISTRATION OF HOLDER AND AMPHOE</t>
  </si>
  <si>
    <t xml:space="preserve">     ตาราง 1.1(*) จำนวนผู้ถือครองทำการเกษตร จำแนกตามการจดทะเบียนเกษตรกร รายอำเภอ</t>
  </si>
  <si>
    <t>1. ลักษณะการดำเนินงานของผู้ถือครอง Activity of Holding</t>
  </si>
  <si>
    <t xml:space="preserve">     ตาราง 1.1 จำนวนผู้ถือครองทำการเกษตร จำแนกตามการจดทะเบียนเกษตรกร และขนาดเนื้อที่ถือครองทั้งสิ้น</t>
  </si>
  <si>
    <t xml:space="preserve">ขนาดเนื้อที่ถือครองทั้งสิ้น (ไร่) </t>
  </si>
  <si>
    <t>Size of total area of holding (rai)</t>
  </si>
  <si>
    <t>Agricultural registration of holder</t>
  </si>
  <si>
    <t>รวม Total</t>
  </si>
  <si>
    <t>ต่ำกว่า  Under 2</t>
  </si>
  <si>
    <t>-</t>
  </si>
  <si>
    <t>500  ขึ้นไป and over</t>
  </si>
  <si>
    <t>2. ลักษณะการดำเนินงานของผู้ถือครอง ACTIVITY OF HOLDING</t>
  </si>
  <si>
    <t xml:space="preserve">     ตาราง 2.1 จำนวนผู้ถือครองและเนื้อที่ถือครองทำการเกษตร จำแนกตามลักษณะการดำเนินงาน และขนาดเนื้อที่ถือครองทั้งสิ้น</t>
  </si>
  <si>
    <t>เนื้อที่ : ไร่</t>
  </si>
  <si>
    <t xml:space="preserve">     TABLE 2.1 NUMBER AND AREA OF HOLDINGS BY ACTIVITY OF HOLDING AND SIZE OF TOTAL AREA OF HOLDING</t>
  </si>
  <si>
    <t>Area : Rai</t>
  </si>
  <si>
    <t>รวมทั้งสิ้น</t>
  </si>
  <si>
    <t>เพาะปลูกพืช</t>
  </si>
  <si>
    <t>เพาะเลี้ยงสัตว์น้ำในพื้นที่น้ำจืด</t>
  </si>
  <si>
    <t>ขนาดเนื้อที่ถือครองทั้งสิ้น (ไร่)</t>
  </si>
  <si>
    <t>Cultivating crops</t>
  </si>
  <si>
    <t xml:space="preserve">Rearing livestock </t>
  </si>
  <si>
    <t xml:space="preserve">จำนวน </t>
  </si>
  <si>
    <t xml:space="preserve">เนื้อที่ </t>
  </si>
  <si>
    <t>Number</t>
  </si>
  <si>
    <t xml:space="preserve">  Area</t>
  </si>
  <si>
    <t xml:space="preserve">     เนื้อที่     Area</t>
  </si>
  <si>
    <t xml:space="preserve">     ตาราง 2.1  จำนวนผู้ถือครองและเนื้อที่ถือครองทำการเกษตร จำแนกตามลักษณะการดำเนินงาน และขนาดเนื้อที่ถือครองทั้งสิ้น (ต่อ)</t>
  </si>
  <si>
    <t xml:space="preserve">     TABLE 2.1  NUMBER AND AREA OF HOLDINGS BY ACTIVITY OF HOLDING AND SIZE OF TOTAL AREA OF HOLDING (Contd.)</t>
  </si>
  <si>
    <t xml:space="preserve">เพาะเลี้ยงสัตว์น้ำในพื้นที่น้ำจืด </t>
  </si>
  <si>
    <t xml:space="preserve"> Cultivating crops</t>
  </si>
  <si>
    <t xml:space="preserve"> Rearing livestock</t>
  </si>
  <si>
    <t>3. สถานภาพของผู้ถือครอง LEGAL STATUS OF HOLDING</t>
  </si>
  <si>
    <t xml:space="preserve">     ตาราง 3.1 จำนวนผู้ถือครองและเนื้อที่ถือครองทำการเกษตร จำแนกตามสถานภาพของผู้ถือครอง และขนาดเนื้อที่ถือครองทั้งสิ้น</t>
  </si>
  <si>
    <t>ครัวเรือนเดียว</t>
  </si>
  <si>
    <t>หน่วยงานของรัฐ</t>
  </si>
  <si>
    <t xml:space="preserve">อื่น ๆ </t>
  </si>
  <si>
    <t xml:space="preserve">ขนาดเนื้อที่ถือครองทั้งสิ้น (ไร่)       </t>
  </si>
  <si>
    <t>A Household</t>
  </si>
  <si>
    <t>Corporation</t>
  </si>
  <si>
    <t>Government agency</t>
  </si>
  <si>
    <t>Others</t>
  </si>
  <si>
    <t>จำนวน</t>
  </si>
  <si>
    <t>เนื้อที่</t>
  </si>
  <si>
    <t xml:space="preserve"> Number</t>
  </si>
  <si>
    <t>Area</t>
  </si>
  <si>
    <t>4. ผืนที่ดิน PARCEL</t>
  </si>
  <si>
    <t xml:space="preserve">     ตาราง 4.1 จำนวนผู้ถือครองและเนื้อที่ถือครอง จำแนกตามจำนวนผืนที่ดิน และขนาดเนื้อที่ถือครองทั้งสิ้น</t>
  </si>
  <si>
    <t xml:space="preserve">     TABLE 4.1 NUMBER AND AREA OF HOLDINGS BY NUMBER OF PARCELS AND SIZE OF TOTAL AREA OF HOLDING</t>
  </si>
  <si>
    <t xml:space="preserve">ขนาดเนื้อที่ถือครองทั้งสิ้น (ไร่)      </t>
  </si>
  <si>
    <t xml:space="preserve"> Size of total area of holding (rai) </t>
  </si>
  <si>
    <t xml:space="preserve">     ตาราง 4.1 จำนวนผู้ถือครองและเนื้อที่ถือครอง จำแนกตามจำนวนผืนที่ดิน และขนาดเนื้อที่ถือครองทั้งสิ้น (ต่อ)</t>
  </si>
  <si>
    <t xml:space="preserve">     TABLE 4.1 NUMBER AND AREA OF HOLDINGS BY NUMBER OF PARCELS AND SIZE OF TOTAL AREA OF HOLDING (Contd.)</t>
  </si>
  <si>
    <t>5. ลักษณะการถือครองที่ดิน LAND TENURE</t>
  </si>
  <si>
    <t xml:space="preserve">     ตาราง 5.1 จำนวนผู้ถือครองทำการเกษตร จำแนกตามลักษณะการถือครองที่ดิน และขนาดเนื้อที่ถือครองทั้งสิ้น</t>
  </si>
  <si>
    <t xml:space="preserve">     TABLE 5.1 NUMBER OF HOLDINGS BY LAND TENURE AND SIZE OF TOTAL AREA OF HOLDING</t>
  </si>
  <si>
    <t xml:space="preserve">          ขนาดเนื้อที่ถือครองทั้งสิ้น (ไร่)          Size of total area of holding (rai)</t>
  </si>
  <si>
    <t xml:space="preserve">เนื้อที่ของตนเอง </t>
  </si>
  <si>
    <t>Own land</t>
  </si>
  <si>
    <t>เป็นเจ้าของ</t>
  </si>
  <si>
    <t xml:space="preserve">รวม </t>
  </si>
  <si>
    <t xml:space="preserve">เช่า </t>
  </si>
  <si>
    <t>ได้ทำฟรี /ที่สาธารณะ/</t>
  </si>
  <si>
    <t>เช่าและได้ทำฟรี ฯ</t>
  </si>
  <si>
    <t>และไม่ใช่ของตนเอง</t>
  </si>
  <si>
    <t>Owner</t>
  </si>
  <si>
    <t>Sub - total</t>
  </si>
  <si>
    <t>Rent</t>
  </si>
  <si>
    <t>ที่ป่าสงวน/ที่ป่าเสื่อมโทรม</t>
  </si>
  <si>
    <t>Rent and Free</t>
  </si>
  <si>
    <t>Own land and others</t>
  </si>
  <si>
    <t>Free</t>
  </si>
  <si>
    <t>รวมทั้งสิ้น Total</t>
  </si>
  <si>
    <t>เนื้อที่ไม่ใช่ของตนเอง</t>
  </si>
  <si>
    <t>รวม</t>
  </si>
  <si>
    <t>เช่า</t>
  </si>
  <si>
    <t xml:space="preserve">     ตาราง 5.2 เนื้อที่ถือครองทำการเกษตร จำแนกตามลักษณะการถือครองที่ดิน และขนาดเนื้อที่ถือครองทั้งสิ้น</t>
  </si>
  <si>
    <t xml:space="preserve">         ขนาดเนื้อที่ถือครองทั้งสิ้น (ไร่)          Size of total area of holding (rai)</t>
  </si>
  <si>
    <t xml:space="preserve">เนื้อที่ไม่ใช่ของตนเอง </t>
  </si>
  <si>
    <t>โฉนด/ตราจอง/</t>
  </si>
  <si>
    <t xml:space="preserve">เนื้อที่ทั้งสิ้น </t>
  </si>
  <si>
    <t>Total area</t>
  </si>
  <si>
    <t>หมายเหตุ</t>
  </si>
  <si>
    <t>:</t>
  </si>
  <si>
    <t>ผู้ถือครอง 1 รายอาจรายงานเอกสารสิทธิ์มากกกว่า 1 ประเภท</t>
  </si>
  <si>
    <t>Note</t>
  </si>
  <si>
    <t>One holding may report more than one type of documentary of right.</t>
  </si>
  <si>
    <t>6. การใช้ประโยชน์ในที่ดิน LAND USE</t>
  </si>
  <si>
    <t xml:space="preserve">     ตาราง 6.1 จำนวนผู้ถือครองที่รายงานการใช้ประโยชน์ในที่ดินและเนื้อที่ถือครองทำการเกษตร จำแนกตามขนาดเนื้อที่ถือครองทั้งสิ้น</t>
  </si>
  <si>
    <t xml:space="preserve">     TABLE 6.1 NUMBER OF HOLDINGS REPORTING LAND USE AND AREA OF HOLDING BY SIZE OF TOTAL AREA OF HOLDING</t>
  </si>
  <si>
    <t xml:space="preserve">          ขนาดเนื้อที่ถือครองทั้งสิ้น (ไร่)         Size of total area of holding (rai)</t>
  </si>
  <si>
    <t xml:space="preserve">ที่ปลูกข้าว </t>
  </si>
  <si>
    <t xml:space="preserve">ที่ปลูกยางพารา </t>
  </si>
  <si>
    <t xml:space="preserve">ที่ปลูกพืชยืนต้นและไม้ผล </t>
  </si>
  <si>
    <t xml:space="preserve">ที่ปลูกพืชไร่ </t>
  </si>
  <si>
    <t xml:space="preserve">ที่ปลูกพืชผัก สมุนไพร และไม้ดอก ไม้ประดับ </t>
  </si>
  <si>
    <t>Rice</t>
  </si>
  <si>
    <t>Para rubber</t>
  </si>
  <si>
    <t>Permanent crop</t>
  </si>
  <si>
    <t>Field crop</t>
  </si>
  <si>
    <t>Vegetable crop, herb, flower and ornamental plant</t>
  </si>
  <si>
    <t>หมายเหตุ : 1 ผู้ถือครอง อาจรายงานการใช้ประโยชน์ในที่ดินได้มากกว่า 1 ประเภท</t>
  </si>
  <si>
    <t>Note : One holding may report more than one class of land use</t>
  </si>
  <si>
    <t xml:space="preserve">     ตาราง 6.1 จำนวนผู้ถือครองที่รายงานการใช้ประโยชน์ในที่ดินและเนื้อที่ถือครองทำการเกษตร จำแนกตามขนาดเนื้อที่ถือครองทั้งสิ้น (ต่อ)</t>
  </si>
  <si>
    <t xml:space="preserve">     TABLE 6.1 NUMBER OF HOLDINGS REPORTING LAND USE AND AREA OF HOLDING BY SIZE OF TOTAL AREA OF HOLDING (Contd.)</t>
  </si>
  <si>
    <t>ที่เพาะเลี้ยงสัตว์น้ำในพื้นที่น้ำจืด</t>
  </si>
  <si>
    <t>Fresh water culture</t>
  </si>
  <si>
    <t xml:space="preserve">     จำนวน     Number</t>
  </si>
  <si>
    <t xml:space="preserve">   เนื้อที่   Area</t>
  </si>
  <si>
    <t xml:space="preserve"> Rice</t>
  </si>
  <si>
    <t xml:space="preserve"> Total</t>
  </si>
  <si>
    <t>ที่ปลูกข้าว</t>
  </si>
  <si>
    <t xml:space="preserve">     เนื้อที่    Area</t>
  </si>
  <si>
    <t>Pen</t>
  </si>
  <si>
    <t xml:space="preserve"> Pasture</t>
  </si>
  <si>
    <t xml:space="preserve">ที่อื่น ๆ </t>
  </si>
  <si>
    <t xml:space="preserve">ที่เลี้ยงปศุสัตว์ </t>
  </si>
  <si>
    <t>ทุ่งหญ้าเลี้ยงสัตว์</t>
  </si>
  <si>
    <t>ที่ปลูกสวนป่า</t>
  </si>
  <si>
    <t>7. ข้าว RICE</t>
  </si>
  <si>
    <t xml:space="preserve">     ตาราง 7.1 ข้าว : จำนวนผู้ถือครองที่ปลูกข้าว เนื้อที่เพาะปลูก เนื้อที่เก็บเกี่ยว และผลผลิต จำแนกตามวัตถุประสงค์ของการปลูก และขนาดเนื้อที่ถือครองทั้งสิ้น</t>
  </si>
  <si>
    <t xml:space="preserve">     TABLE 7.1 RICE : NUMBER OF HOLDINGS , PLANTED AREA , HARVESTED AREA AND PRODUCT BY PURPOSE OF CULTIVATION AND SIZE </t>
  </si>
  <si>
    <t>ผลผลิต : 1,000 กก.</t>
  </si>
  <si>
    <t>Product : 1,000 kg.</t>
  </si>
  <si>
    <t>บริโภค Consumption</t>
  </si>
  <si>
    <t xml:space="preserve"> Size of total area of holding (Rai)</t>
  </si>
  <si>
    <t>เนื้อที่เพาะปลูก</t>
  </si>
  <si>
    <t>เนื้อที่เก็บเกี่ยว</t>
  </si>
  <si>
    <t xml:space="preserve">ผลผลิต </t>
  </si>
  <si>
    <t>Planted area</t>
  </si>
  <si>
    <t>Harvested area</t>
  </si>
  <si>
    <t>Product</t>
  </si>
  <si>
    <t>ต่ำกว่า Under 2</t>
  </si>
  <si>
    <t>20 - 39</t>
  </si>
  <si>
    <t>40 - 59</t>
  </si>
  <si>
    <t>60 - 139</t>
  </si>
  <si>
    <t>140 - 249</t>
  </si>
  <si>
    <t>250 - 499</t>
  </si>
  <si>
    <t>500 and over</t>
  </si>
  <si>
    <t xml:space="preserve">     ตาราง 7.1 ข้าว : จำนวนผู้ถือครองที่ปลูกข้าว เนื้อที่เพาะปลูก เนื้อที่เก็บเกี่ยวและผลผลิต จำแนกตามวัตถุประสงค์ของการปลูก และขนาดเนื้อที่ถือครองทั้งสิ้น (ต่อ)</t>
  </si>
  <si>
    <t xml:space="preserve">     TABLE 7.1 RICE : NUMBER OF HOLDINGS , PLANTED AREA , HARVESTED AREA AND PRODUCT BY PURPOSE OF CULTIVATION AND SIZE</t>
  </si>
  <si>
    <t>ขาย Sale</t>
  </si>
  <si>
    <t>เนื้อที่เพาะปลูกี่</t>
  </si>
  <si>
    <t xml:space="preserve">     ตาราง 7.2 ข้าว : จำนวนผู้ถือครองที่ปลูกข้าว จำแนกตามชนิดข้าวที่ปลูก และขนาดเนื้อที่ถือครองทั้งสิ้น</t>
  </si>
  <si>
    <t xml:space="preserve">     TABLE 7.2 RICE : NUMBER OF HOLDINGS BY KIND OF RICE CULTIVATED AND SIZE OF TOTAL AREA OF HOLDING</t>
  </si>
  <si>
    <t>ข้าวนาปรัง Second crop ( Off - season rice)</t>
  </si>
  <si>
    <t xml:space="preserve">ข้าวเจ้า </t>
  </si>
  <si>
    <t>ข้าวเหนียว</t>
  </si>
  <si>
    <t>ข้าวเจ้าและข้าวเหนียว</t>
  </si>
  <si>
    <t>Non - glutinous</t>
  </si>
  <si>
    <t>Glutinous</t>
  </si>
  <si>
    <t xml:space="preserve">Non - glutinous </t>
  </si>
  <si>
    <t>ต่ำกว่า Under 2 (รวม 0)</t>
  </si>
  <si>
    <t xml:space="preserve">     ตาราง 7.2 ข้าว : จำนวนผู้ถือครองที่ปลูกข้าว จำแนกตามชนิดข้าวที่ปลูก และขนาดเนื้อที่ถือครองทั้งสิ้น (ต่อ)</t>
  </si>
  <si>
    <t xml:space="preserve">     TABLE 7.2 RICE : NUMBER OF HOLDINGS BY KIND OF RICE CULTIVATED AND SIZE OF TOTAL AREA OF HOLDING (Contd.)</t>
  </si>
  <si>
    <t>ข้าวนาปีและข้าวนาปรัง First and second crops ( In - season rice and Off - season rice )</t>
  </si>
  <si>
    <t xml:space="preserve">ข้าวเหนียว </t>
  </si>
  <si>
    <t>Non - glutinous and</t>
  </si>
  <si>
    <t xml:space="preserve">     ตาราง 7.3 ข้าว : เนื้อที่เพาะปลูกข้าว จำแนกตามชนิดข้าวที่ปลูก และขนาดเนื้อที่ถือครองทั้งสิ้น</t>
  </si>
  <si>
    <t xml:space="preserve">     TABLE 7.3 RICE : PLANTED AREA BY KIND OF RICE CULTIVATED AND SIZE OF TOTAL AREA OF HOLDING</t>
  </si>
  <si>
    <t>รวมเนื้อที่เพาะปลูกทั้งสิ้น Total planted area</t>
  </si>
  <si>
    <t xml:space="preserve">     ตาราง 7.4 ข้าว : เนื้อที่เก็บเกี่ยวข้าว จำแนกตามชนิดข้าวที่ปลูก และขนาดเนื้อที่ถือครองทั้งสิ้น</t>
  </si>
  <si>
    <t xml:space="preserve">     TABLE 7.4 RICE : HARVESTED AREA BY KIND OF RICE CULTIVATED AND SIZE OF TOTAL AREA OF HOLDING</t>
  </si>
  <si>
    <t>เนื้อที่เก็บเกี่ยวทั้งสิ้น Total harvested area</t>
  </si>
  <si>
    <t xml:space="preserve">     ตาราง 7.5 ข้าว : ผลผลิตข้าว จำแนกตามชนิดข้าวที่ปลูก และขนาดเนื้อที่ถือครองทั้งสิ้น</t>
  </si>
  <si>
    <t xml:space="preserve">     TABLE 7.5 RICE : PRODUCT BY KIND OF RICE CULTIVATED AND SIZE OF TOTAL AREA OF HOLDING</t>
  </si>
  <si>
    <t>รวมผลผลิตทั้งสิ้น Total Product</t>
  </si>
  <si>
    <t>8. ยางพารา PARA RUBBER</t>
  </si>
  <si>
    <t xml:space="preserve">     ตาราง 8.1 ยางพารา : จำนวนผู้ถือครองที่ปลูกยางพาราและเนื้อที่เพาะปลูก จำแนกตามชนิดของสวนยาง และขนาดเนื้อที่ถือครองทั้งสิ้น</t>
  </si>
  <si>
    <t xml:space="preserve">     TABLE 8.1 PARA RUBBER : NUMBER OF HOLDINGS AND PLANTED AREA BY TYPE OF CLONE AND SIZE OF TOTAL AREA OF HOLDING</t>
  </si>
  <si>
    <t xml:space="preserve">สวนยางพันธุ์ดี </t>
  </si>
  <si>
    <t xml:space="preserve">สวนยางพันธุ์พื้นเมือง </t>
  </si>
  <si>
    <t>สวนยางพันธุ์ดีและสวนยางพันธุ์พื้นเมือง</t>
  </si>
  <si>
    <t>High yield clone</t>
  </si>
  <si>
    <t>Low yield clone</t>
  </si>
  <si>
    <t>High yield clone and low yield clone</t>
  </si>
  <si>
    <t xml:space="preserve">           -</t>
  </si>
  <si>
    <t xml:space="preserve">     ตาราง 8.2 ยางพารา : เนื้อที่เพาะปลูกยางพารา จำแนกตามการให้ผลผลิต และชนิดของสวนยาง</t>
  </si>
  <si>
    <t xml:space="preserve">     TABLE 8.2 PARA RUBBER : PLANED AREA BY EXPLOITATION AND TYPE OF CLONE</t>
  </si>
  <si>
    <t>ชนิดของสวนยาง</t>
  </si>
  <si>
    <t>การให้ผลผลิต Exploitation</t>
  </si>
  <si>
    <t>Type of clone</t>
  </si>
  <si>
    <t>ยางอ่อนยังไม่ให้ผลผลิต</t>
  </si>
  <si>
    <t xml:space="preserve">ยางกำลังให้ผลผลิต </t>
  </si>
  <si>
    <t>ยางแก่ไม่ให้ผลผลิต</t>
  </si>
  <si>
    <t>Immature</t>
  </si>
  <si>
    <t>Mature</t>
  </si>
  <si>
    <t>Senile</t>
  </si>
  <si>
    <t>สวนยางพันธุ์ดี High yield clone</t>
  </si>
  <si>
    <t>สวนยางพันธุ์พื้นเมือง Low yield clone</t>
  </si>
  <si>
    <t>9. พืชยืนต้น ไม้ผล และสวนป่า PERMANENT CROPS AND FOREST</t>
  </si>
  <si>
    <t xml:space="preserve">     TABLE 9.1 PERMANENT CROP : NUMBER OF HOLDINGS, PLANTED AREA AND NUMBER OF TREES BY PLANTATION FEATURES AND NAME OF CROP CULTIVATED</t>
  </si>
  <si>
    <t xml:space="preserve">ชื่อพืชยืนต้นและไม้ผล </t>
  </si>
  <si>
    <t xml:space="preserve">จำนวนผู้ถือครอง </t>
  </si>
  <si>
    <t>ปลูกเป็นกลุ่ม Compact plantation</t>
  </si>
  <si>
    <t>ปลูกปะปนกัน Scattered plantation</t>
  </si>
  <si>
    <t>Name of permanent crops</t>
  </si>
  <si>
    <t>Number of holdings</t>
  </si>
  <si>
    <t>เนื้อที่เพาะปลูก (ไร่)</t>
  </si>
  <si>
    <t>จำนวนต้น Number of trees</t>
  </si>
  <si>
    <t>Planted area (rai)</t>
  </si>
  <si>
    <t xml:space="preserve">จำนวนต้นทั้งสิ้น </t>
  </si>
  <si>
    <t>ให้ผลผลิตแล้ว</t>
  </si>
  <si>
    <t xml:space="preserve">ให้ผลผลิตแล้ว </t>
  </si>
  <si>
    <t>Productive age</t>
  </si>
  <si>
    <t>กระท้อน</t>
  </si>
  <si>
    <t>Santol</t>
  </si>
  <si>
    <t>กล้วยไข่</t>
  </si>
  <si>
    <t>Dainty banana</t>
  </si>
  <si>
    <t>กล้วยน้ำว้า</t>
  </si>
  <si>
    <t>Banana (kluai numwa)</t>
  </si>
  <si>
    <t>กล้วยหอม</t>
  </si>
  <si>
    <t>Sweet banana</t>
  </si>
  <si>
    <t>กาน้า (สมอจีน)</t>
  </si>
  <si>
    <t>Gn-nah</t>
  </si>
  <si>
    <t>กาแฟ</t>
  </si>
  <si>
    <t>Coffee</t>
  </si>
  <si>
    <t>เกาลัดจีน</t>
  </si>
  <si>
    <t>Chestnut</t>
  </si>
  <si>
    <t>แก้วมังกร</t>
  </si>
  <si>
    <t>Dragon fruit</t>
  </si>
  <si>
    <t>ขนุน</t>
  </si>
  <si>
    <t>Jack fruit</t>
  </si>
  <si>
    <t>ขี้เหล็ก</t>
  </si>
  <si>
    <t>เงาะ</t>
  </si>
  <si>
    <t>Rambutan</t>
  </si>
  <si>
    <t>จำปาดะ</t>
  </si>
  <si>
    <t>Champedak</t>
  </si>
  <si>
    <t>ชมพู่</t>
  </si>
  <si>
    <t>Java apple</t>
  </si>
  <si>
    <t>ชา</t>
  </si>
  <si>
    <t>Tea</t>
  </si>
  <si>
    <t>เชอร์รี่</t>
  </si>
  <si>
    <t>Barbados cherry</t>
  </si>
  <si>
    <t>ตะขบ</t>
  </si>
  <si>
    <t>Governor's plum</t>
  </si>
  <si>
    <t>แตงโม</t>
  </si>
  <si>
    <t>Water melon</t>
  </si>
  <si>
    <t>ท้อ</t>
  </si>
  <si>
    <t>Peach</t>
  </si>
  <si>
    <t>ทับทิม</t>
  </si>
  <si>
    <t>Pomegranate</t>
  </si>
  <si>
    <t>ทุเรียน</t>
  </si>
  <si>
    <t>Durian</t>
  </si>
  <si>
    <t>น้อยหน่า</t>
  </si>
  <si>
    <t>Sugar apple</t>
  </si>
  <si>
    <t>บ๊วย</t>
  </si>
  <si>
    <t>Chainese apricot</t>
  </si>
  <si>
    <t>ปาล์มน้ำมัน</t>
  </si>
  <si>
    <t>Oil palm</t>
  </si>
  <si>
    <t>ไผ่ตง</t>
  </si>
  <si>
    <t>Sweet bamboo</t>
  </si>
  <si>
    <t>ฝรั่ง</t>
  </si>
  <si>
    <t>Guava</t>
  </si>
  <si>
    <t>พลับ</t>
  </si>
  <si>
    <t>Persimmon</t>
  </si>
  <si>
    <t>พลัม</t>
  </si>
  <si>
    <t>Plum</t>
  </si>
  <si>
    <t>พุทรา</t>
  </si>
  <si>
    <t>Jujube</t>
  </si>
  <si>
    <t>มะกรูด</t>
  </si>
  <si>
    <t>Leech lime</t>
  </si>
  <si>
    <t>มะกอก</t>
  </si>
  <si>
    <t>Otameite apple</t>
  </si>
  <si>
    <t>มะขวิด</t>
  </si>
  <si>
    <t>มะขามเทศ</t>
  </si>
  <si>
    <t>Comachile tree</t>
  </si>
  <si>
    <t>มะขามเปรี้ยว</t>
  </si>
  <si>
    <t>Sour tamarind</t>
  </si>
  <si>
    <t>มะขามหวาน</t>
  </si>
  <si>
    <t>Sweet tamarind</t>
  </si>
  <si>
    <t>แมคคาดิเมีย</t>
  </si>
  <si>
    <t>Macadamia nut</t>
  </si>
  <si>
    <t>มะดัน</t>
  </si>
  <si>
    <t>Garcinia</t>
  </si>
  <si>
    <t>มะนาว</t>
  </si>
  <si>
    <t>Lime</t>
  </si>
  <si>
    <t>มะปราง</t>
  </si>
  <si>
    <t>Marian plum</t>
  </si>
  <si>
    <t>มะพร้าว (แก่)</t>
  </si>
  <si>
    <t>Coconut</t>
  </si>
  <si>
    <t>มะพร้าวอ่อน</t>
  </si>
  <si>
    <t>Young coconut</t>
  </si>
  <si>
    <t>มะเฟือง</t>
  </si>
  <si>
    <t>มะไฟ</t>
  </si>
  <si>
    <t>Mango</t>
  </si>
  <si>
    <t>มะม่วง</t>
  </si>
  <si>
    <t>มะม่วงหิมพานต์</t>
  </si>
  <si>
    <t>Cashew nut</t>
  </si>
  <si>
    <t>มะมุด</t>
  </si>
  <si>
    <t>Mamut</t>
  </si>
  <si>
    <t>มะยง</t>
  </si>
  <si>
    <t>Marian fruit</t>
  </si>
  <si>
    <t>มะยม</t>
  </si>
  <si>
    <t>Star gooseberry</t>
  </si>
  <si>
    <t>มะรุม</t>
  </si>
  <si>
    <t>Horseradish</t>
  </si>
  <si>
    <t>มะละกอ</t>
  </si>
  <si>
    <t>Papaya</t>
  </si>
  <si>
    <t>มังคุด</t>
  </si>
  <si>
    <t>Mangosteen</t>
  </si>
  <si>
    <t>ยอบ้าน</t>
  </si>
  <si>
    <t>Indian Mulberry</t>
  </si>
  <si>
    <t>ระกำ</t>
  </si>
  <si>
    <t>Snake fruit</t>
  </si>
  <si>
    <t>ลองกอง</t>
  </si>
  <si>
    <t>Longkong</t>
  </si>
  <si>
    <t>ละมุด</t>
  </si>
  <si>
    <t>Sapodilla</t>
  </si>
  <si>
    <t>ละไม</t>
  </si>
  <si>
    <t>Ramai</t>
  </si>
  <si>
    <t>ลางสาด</t>
  </si>
  <si>
    <t>Langsat</t>
  </si>
  <si>
    <t>ลำไย</t>
  </si>
  <si>
    <t>Longan</t>
  </si>
  <si>
    <t>ลิ้นจี่</t>
  </si>
  <si>
    <t>Lychee</t>
  </si>
  <si>
    <t>ลูกเนียง</t>
  </si>
  <si>
    <t>Luk-leang</t>
  </si>
  <si>
    <t>ลูกเหลียง</t>
  </si>
  <si>
    <t>สตรอเบอรี่</t>
  </si>
  <si>
    <t>Strawberry</t>
  </si>
  <si>
    <t>ส้มเขียวหวาน</t>
  </si>
  <si>
    <t>Tangerine</t>
  </si>
  <si>
    <t>ส้มจุก</t>
  </si>
  <si>
    <t>Neck orange</t>
  </si>
  <si>
    <t>ส้มโอ</t>
  </si>
  <si>
    <t>Pomelo</t>
  </si>
  <si>
    <t>ส้มอื่น ๆ</t>
  </si>
  <si>
    <t>Other oranges</t>
  </si>
  <si>
    <t>สละ</t>
  </si>
  <si>
    <t>สะเดา</t>
  </si>
  <si>
    <t>สะตอ</t>
  </si>
  <si>
    <t>Stink bean (Parkin)</t>
  </si>
  <si>
    <t>สับปะรด</t>
  </si>
  <si>
    <t>Pine apple</t>
  </si>
  <si>
    <t>สาลี่</t>
  </si>
  <si>
    <t>เสาวรส (แพสชั่นฟรุ้ต)</t>
  </si>
  <si>
    <t>Passion fruit</t>
  </si>
  <si>
    <t>หม่อน</t>
  </si>
  <si>
    <t>Indian mulberry</t>
  </si>
  <si>
    <t>หมาก</t>
  </si>
  <si>
    <t>Betel palm</t>
  </si>
  <si>
    <t>หวาย</t>
  </si>
  <si>
    <t>Rattan</t>
  </si>
  <si>
    <t>องุ่น</t>
  </si>
  <si>
    <t>Grape</t>
  </si>
  <si>
    <t>อโวกาโด</t>
  </si>
  <si>
    <t>Avocado</t>
  </si>
  <si>
    <t xml:space="preserve">     TABLE 9.2  FOREST (PLANTED) : NUMBER OF HOLDINGS, PLANTED AREA AND NUMBER OF TREES BY PLANTATION FEATURES AND NAME OF CROP CULTIVATED</t>
  </si>
  <si>
    <t>ชื่อสวนป่า</t>
  </si>
  <si>
    <t>Name of forest (planted)</t>
  </si>
  <si>
    <t>of holdings</t>
  </si>
  <si>
    <t>กระถินณรงค์</t>
  </si>
  <si>
    <t>Wattle</t>
  </si>
  <si>
    <t>กฤษณา</t>
  </si>
  <si>
    <t>จามจุรี</t>
  </si>
  <si>
    <t>Rain tree</t>
  </si>
  <si>
    <t>ตะเคียนทอง</t>
  </si>
  <si>
    <t>Thakean thong</t>
  </si>
  <si>
    <t>ตีนเป็ด</t>
  </si>
  <si>
    <t>Devil tree</t>
  </si>
  <si>
    <t>ประดู่</t>
  </si>
  <si>
    <t>Pradu</t>
  </si>
  <si>
    <t>ไผ่ทุกชนิด (ยกเว้นไผ่ตง)</t>
  </si>
  <si>
    <t>Bamboo</t>
  </si>
  <si>
    <t>พยุง</t>
  </si>
  <si>
    <t>มะค่าโมง</t>
  </si>
  <si>
    <t>Makha mong</t>
  </si>
  <si>
    <t>ยมหอม</t>
  </si>
  <si>
    <t>Yomhom</t>
  </si>
  <si>
    <t>ยางนา</t>
  </si>
  <si>
    <t>Yang-na</t>
  </si>
  <si>
    <t>ยูคาลิปตัส</t>
  </si>
  <si>
    <t>Eucalyptus</t>
  </si>
  <si>
    <t>สน</t>
  </si>
  <si>
    <t>Pine</t>
  </si>
  <si>
    <t>สัก</t>
  </si>
  <si>
    <t>Teak</t>
  </si>
  <si>
    <t>10. พืชผัก สมุนไพร และไม้ดอกไม้ประดับ VEGETABLE CROP, HERB, FLOWER AND ORNAMENTAL PLANT</t>
  </si>
  <si>
    <t xml:space="preserve">     ตาราง 10.1 พืชผักและสมุนไพร : จำนวนผู้ถือครองที่ปลูก เนื้อที่เพาะปลูกและเก็บเกี่ยว จำแนกตามพืชที่ปลูก</t>
  </si>
  <si>
    <t xml:space="preserve">ชื่อของพืชผักและสมุนไพร </t>
  </si>
  <si>
    <t>เนื้อที่ Area (rai)</t>
  </si>
  <si>
    <t xml:space="preserve">Name of vegetable crop and herp </t>
  </si>
  <si>
    <t>เพาะปลูก Planted</t>
  </si>
  <si>
    <t>เก็บเกี่ยว Harvested</t>
  </si>
  <si>
    <t>กระเจี๊ยบเขียว</t>
  </si>
  <si>
    <t>Lady's finger</t>
  </si>
  <si>
    <t>กระเจี๊ยบแดง</t>
  </si>
  <si>
    <t>Roselle</t>
  </si>
  <si>
    <t>กระเฉด</t>
  </si>
  <si>
    <t>Water mimosa</t>
  </si>
  <si>
    <t>กระถิน</t>
  </si>
  <si>
    <t>Mimosa</t>
  </si>
  <si>
    <t>กระเทียมต้น</t>
  </si>
  <si>
    <t>Leek</t>
  </si>
  <si>
    <t>กระเทียมหัว</t>
  </si>
  <si>
    <t>Garlic</t>
  </si>
  <si>
    <t>กะหล่ำดาว</t>
  </si>
  <si>
    <t>Brussels sprouts</t>
  </si>
  <si>
    <t>กะหล่ำดอก</t>
  </si>
  <si>
    <t>Cauliflower</t>
  </si>
  <si>
    <t>กะหล่ำปม</t>
  </si>
  <si>
    <t>Kohl-rabi</t>
  </si>
  <si>
    <t>กะหล่ำปลี</t>
  </si>
  <si>
    <t>Cobbage</t>
  </si>
  <si>
    <t>กุยช่าย</t>
  </si>
  <si>
    <t>Chinese chive</t>
  </si>
  <si>
    <t>ขมิ้น</t>
  </si>
  <si>
    <t>Turmeric</t>
  </si>
  <si>
    <t>ข่า</t>
  </si>
  <si>
    <t>Galanga</t>
  </si>
  <si>
    <t>ข้าวโพดฝักอ่อน</t>
  </si>
  <si>
    <t>Baly corn</t>
  </si>
  <si>
    <t>ข้าวโพดรับประทาน</t>
  </si>
  <si>
    <t>Sweet corn</t>
  </si>
  <si>
    <t>ขิง</t>
  </si>
  <si>
    <t>Ginger</t>
  </si>
  <si>
    <t>ขึ้นฉ่าย</t>
  </si>
  <si>
    <t>Celery</t>
  </si>
  <si>
    <t>คะน้า</t>
  </si>
  <si>
    <t>Chinese kale</t>
  </si>
  <si>
    <t>ชะพลู</t>
  </si>
  <si>
    <t>Wildbetel</t>
  </si>
  <si>
    <t xml:space="preserve">     ตาราง 10.1 พืชผักและสมุนไพร : จำนวนผู้ถือครองที่ปลูก เนื้อที่เพาะปลูกและเก็บเกี่ยว จำแนกตามพืชที่ปลูก (ต่อ)</t>
  </si>
  <si>
    <t>ชะอม</t>
  </si>
  <si>
    <t>Chaom</t>
  </si>
  <si>
    <t>เซเลอรี่</t>
  </si>
  <si>
    <t>ดอกแค</t>
  </si>
  <si>
    <t>Agasta (Sesbania)</t>
  </si>
  <si>
    <t>ดอกไม้จีน</t>
  </si>
  <si>
    <t>Yellow day lily</t>
  </si>
  <si>
    <t>ตะไคร้</t>
  </si>
  <si>
    <t>Lemon grass</t>
  </si>
  <si>
    <t>ตำลึง</t>
  </si>
  <si>
    <t>Ivy gourd</t>
  </si>
  <si>
    <t>แตงกวา/แตงร้าน</t>
  </si>
  <si>
    <t>Cucumber</t>
  </si>
  <si>
    <t>แตงกวาญี่ปุ่น</t>
  </si>
  <si>
    <t>Japanese Cucumber</t>
  </si>
  <si>
    <t>แตงไทย</t>
  </si>
  <si>
    <t>Melon</t>
  </si>
  <si>
    <t>ถั่วแขก</t>
  </si>
  <si>
    <t>Snap bean</t>
  </si>
  <si>
    <t>ถั่วฝักยาว</t>
  </si>
  <si>
    <t>Yard long bean</t>
  </si>
  <si>
    <t>ถั่วพู</t>
  </si>
  <si>
    <t>Wing bean</t>
  </si>
  <si>
    <t>ถั่วลันเตา</t>
  </si>
  <si>
    <t>Sweet pea</t>
  </si>
  <si>
    <t>น้ำเต้า</t>
  </si>
  <si>
    <t>Bottle gourd</t>
  </si>
  <si>
    <t>บล็อคโคลี่</t>
  </si>
  <si>
    <t>Broccoli</t>
  </si>
  <si>
    <t>บวบ</t>
  </si>
  <si>
    <t>Angled loofah</t>
  </si>
  <si>
    <t>บัวสาย</t>
  </si>
  <si>
    <t>Water lily</t>
  </si>
  <si>
    <t>ใบบัวบก</t>
  </si>
  <si>
    <t>Indian pennywort</t>
  </si>
  <si>
    <t>ปวยเหล็ง</t>
  </si>
  <si>
    <t>Spinach</t>
  </si>
  <si>
    <t>ผักกวางตุ้ง</t>
  </si>
  <si>
    <t>Pakchoi</t>
  </si>
  <si>
    <t>ผักกาดขาว</t>
  </si>
  <si>
    <t>ผักกาดขาวปลี</t>
  </si>
  <si>
    <t>Mustard</t>
  </si>
  <si>
    <t>ผักกาดเขียวปลี</t>
  </si>
  <si>
    <t>Leaf mustard</t>
  </si>
  <si>
    <t>ผักกาดหอม</t>
  </si>
  <si>
    <t>Lettuce</t>
  </si>
  <si>
    <t>ผักกาดหัว</t>
  </si>
  <si>
    <t>ผักกาดอื่น ๆ</t>
  </si>
  <si>
    <t>Other curcifers</t>
  </si>
  <si>
    <t>ผักกูด</t>
  </si>
  <si>
    <t>Gud</t>
  </si>
  <si>
    <t>ผักขมจีน</t>
  </si>
  <si>
    <t>Amaranch</t>
  </si>
  <si>
    <t>ผักโขม</t>
  </si>
  <si>
    <t>Chinese spinach</t>
  </si>
  <si>
    <t>ผักชี</t>
  </si>
  <si>
    <t>Coriander</t>
  </si>
  <si>
    <t>ผักชีฝรั่ง</t>
  </si>
  <si>
    <t>Parsley</t>
  </si>
  <si>
    <t>ผักชีล้อม</t>
  </si>
  <si>
    <t>Pak-she-lom</t>
  </si>
  <si>
    <t>ผักบุ้งจีน</t>
  </si>
  <si>
    <t>Chinese convolvulus</t>
  </si>
  <si>
    <t>ผักบุ้งไทย</t>
  </si>
  <si>
    <t>Thai convolvulus</t>
  </si>
  <si>
    <t>ผักปรัง</t>
  </si>
  <si>
    <t>Malabar-nightshade</t>
  </si>
  <si>
    <t>ผักสลัดแก้ว</t>
  </si>
  <si>
    <t>Salad-kaew</t>
  </si>
  <si>
    <t>ผักเสี้ยน</t>
  </si>
  <si>
    <t>ผักหนาม</t>
  </si>
  <si>
    <t>ผักหวาน</t>
  </si>
  <si>
    <t>เผือก</t>
  </si>
  <si>
    <t>Taro</t>
  </si>
  <si>
    <t>พริกขี้หนู</t>
  </si>
  <si>
    <t>Bird pepper</t>
  </si>
  <si>
    <t>พริกชี้ฟ้า</t>
  </si>
  <si>
    <t>Chilli pepper</t>
  </si>
  <si>
    <t>พริกหยวก/พริกยักษ์</t>
  </si>
  <si>
    <t>Sweet/Bell pepper</t>
  </si>
  <si>
    <t>พริกเหลือง</t>
  </si>
  <si>
    <t>Yellow chilli</t>
  </si>
  <si>
    <t>พริกใหญ่</t>
  </si>
  <si>
    <t>ฟัก/แฟง/ฟักเขียว</t>
  </si>
  <si>
    <t>Waxgourd</t>
  </si>
  <si>
    <t>ฟักทอง</t>
  </si>
  <si>
    <t>Pumpkin</t>
  </si>
  <si>
    <t>มะเขือเทศบริโภค</t>
  </si>
  <si>
    <t>Fresher tomato</t>
  </si>
  <si>
    <t>มะเขือเทศโรงงาน</t>
  </si>
  <si>
    <t>Processing tomato</t>
  </si>
  <si>
    <t>มะเขือเปราะ</t>
  </si>
  <si>
    <t>Brinjal</t>
  </si>
  <si>
    <t>มะเขือพวง</t>
  </si>
  <si>
    <t>Cluster egg plant</t>
  </si>
  <si>
    <t>มะเขือม่วง</t>
  </si>
  <si>
    <t>Aubergine</t>
  </si>
  <si>
    <t>มะเขือยาว</t>
  </si>
  <si>
    <t>Egg plant</t>
  </si>
  <si>
    <t>มะเขืออื่น ๆ</t>
  </si>
  <si>
    <t>Other egg plants</t>
  </si>
  <si>
    <t>มะระจีน</t>
  </si>
  <si>
    <t>Chinese better gould</t>
  </si>
  <si>
    <t>มะระไทย</t>
  </si>
  <si>
    <t>Thai better gould</t>
  </si>
  <si>
    <t>มันแกว</t>
  </si>
  <si>
    <t>Yom bean</t>
  </si>
  <si>
    <t>มันเทศ</t>
  </si>
  <si>
    <t>Sweet potato</t>
  </si>
  <si>
    <t>มันฝรั่ง</t>
  </si>
  <si>
    <t>Potato</t>
  </si>
  <si>
    <t>หน่อไม้น้ำ</t>
  </si>
  <si>
    <t>หน่อไม้ฝรั่ง</t>
  </si>
  <si>
    <t>Asparagus</t>
  </si>
  <si>
    <t>หอมจีน</t>
  </si>
  <si>
    <t>Chives</t>
  </si>
  <si>
    <t>หอมแดง</t>
  </si>
  <si>
    <t>Shallot</t>
  </si>
  <si>
    <t>หอมแบ่ง (ต้นหอม)</t>
  </si>
  <si>
    <t>Spring onion</t>
  </si>
  <si>
    <t>หอมหัวใหญ่</t>
  </si>
  <si>
    <t>Onion</t>
  </si>
  <si>
    <t>โหระพา</t>
  </si>
  <si>
    <t>Basil</t>
  </si>
  <si>
    <t>เห็ดแชมปิญอง (กระดุม)</t>
  </si>
  <si>
    <t>Agaricus (sham-pi-yong)</t>
  </si>
  <si>
    <t>เห็ดนางฟ้า</t>
  </si>
  <si>
    <t>Grey osyter</t>
  </si>
  <si>
    <t>เห็ดนางรม</t>
  </si>
  <si>
    <t>Osyter (nang-rom)</t>
  </si>
  <si>
    <t>เห็ดเป๋าฮื้อ</t>
  </si>
  <si>
    <t>Pleurotus(poa-hue)</t>
  </si>
  <si>
    <t>เห็ดฟาง</t>
  </si>
  <si>
    <t>เห็ดหลินจือ</t>
  </si>
  <si>
    <t>Ganoderma lucidum (lin-jue)</t>
  </si>
  <si>
    <t>เห็ดหอม</t>
  </si>
  <si>
    <t>Lentinula</t>
  </si>
  <si>
    <t>กะเพรา</t>
  </si>
  <si>
    <t>Holy basil</t>
  </si>
  <si>
    <t>ขมิ้นชัน</t>
  </si>
  <si>
    <t>ดีปลี</t>
  </si>
  <si>
    <t>Long pepper</t>
  </si>
  <si>
    <t>ตะไคร้หอม</t>
  </si>
  <si>
    <t>Citronella grass</t>
  </si>
  <si>
    <t>พริกไทย</t>
  </si>
  <si>
    <t>Pepper</t>
  </si>
  <si>
    <t>ฟ้าทะลายโจร</t>
  </si>
  <si>
    <t>Phatalai jone</t>
  </si>
  <si>
    <t>มะแขว่น</t>
  </si>
  <si>
    <t>Ma-quan</t>
  </si>
  <si>
    <t>รางจืด</t>
  </si>
  <si>
    <t>Rang-jude</t>
  </si>
  <si>
    <t>ว่านหางจระเข้</t>
  </si>
  <si>
    <t>Alovera</t>
  </si>
  <si>
    <t>สะระแหน่</t>
  </si>
  <si>
    <t>Peppermint</t>
  </si>
  <si>
    <t>กระชายดำ</t>
  </si>
  <si>
    <t>Black galingale</t>
  </si>
  <si>
    <t>กวาวเครือ</t>
  </si>
  <si>
    <t>โคคลาน</t>
  </si>
  <si>
    <t>ฝาง</t>
  </si>
  <si>
    <t>พลูคาว</t>
  </si>
  <si>
    <t>มะระขี้นก</t>
  </si>
  <si>
    <t>ม้ากระทืบโลง</t>
  </si>
  <si>
    <t>สบู่ดำ</t>
  </si>
  <si>
    <t xml:space="preserve">ชื่อไม้ดอกและไม้ประดับ </t>
  </si>
  <si>
    <t>Name of flowers and ornamental plants</t>
  </si>
  <si>
    <t>กล้วยไม้</t>
  </si>
  <si>
    <t>Orchid</t>
  </si>
  <si>
    <t>กุหลาบ</t>
  </si>
  <si>
    <t>Rose</t>
  </si>
  <si>
    <t>แกลดิโอลัส</t>
  </si>
  <si>
    <t>Gladiolus</t>
  </si>
  <si>
    <t>ขิงแดง</t>
  </si>
  <si>
    <t>Red ginger</t>
  </si>
  <si>
    <t>จำปา</t>
  </si>
  <si>
    <t>Champaca</t>
  </si>
  <si>
    <t>จำปี</t>
  </si>
  <si>
    <t>ชวนชม</t>
  </si>
  <si>
    <t>Shuanshom</t>
  </si>
  <si>
    <t>ดอกพุด</t>
  </si>
  <si>
    <t>Gardenia</t>
  </si>
  <si>
    <t>ดอกรัก</t>
  </si>
  <si>
    <t>Crown flower</t>
  </si>
  <si>
    <t>ดาวกระจาย</t>
  </si>
  <si>
    <t>Aster (Thai)</t>
  </si>
  <si>
    <t>ดาวเรือง</t>
  </si>
  <si>
    <t>Marigold</t>
  </si>
  <si>
    <t>ดาหลา</t>
  </si>
  <si>
    <t>Dalar</t>
  </si>
  <si>
    <t>บัวสวรรค์</t>
  </si>
  <si>
    <t>Gustavia</t>
  </si>
  <si>
    <t>บัวหลวง</t>
  </si>
  <si>
    <t>Lotus</t>
  </si>
  <si>
    <t>บานชื่น</t>
  </si>
  <si>
    <t>Zinnia</t>
  </si>
  <si>
    <t>บานไม่รู้โรย</t>
  </si>
  <si>
    <t>Globe amaranth</t>
  </si>
  <si>
    <t>เบญจมาศ</t>
  </si>
  <si>
    <t>Chrysanthemum</t>
  </si>
  <si>
    <t>พุทธรักษา</t>
  </si>
  <si>
    <t>Canna</t>
  </si>
  <si>
    <t>มะลิ</t>
  </si>
  <si>
    <t>Jasmine</t>
  </si>
  <si>
    <t>เยอร์บิรา</t>
  </si>
  <si>
    <t>Gerbera</t>
  </si>
  <si>
    <t>ลิลลี่</t>
  </si>
  <si>
    <t>Lily</t>
  </si>
  <si>
    <t>สร้อยทอง</t>
  </si>
  <si>
    <t>Solidago</t>
  </si>
  <si>
    <t>หน้าวัว</t>
  </si>
  <si>
    <t>Anthurium</t>
  </si>
  <si>
    <t>แอสเตอร์</t>
  </si>
  <si>
    <t>โกสน</t>
  </si>
  <si>
    <t>Croton</t>
  </si>
  <si>
    <t>เข็ม</t>
  </si>
  <si>
    <t>Lxora</t>
  </si>
  <si>
    <t>ดิฟเฟนบาเกีย</t>
  </si>
  <si>
    <t>เทียนทอง</t>
  </si>
  <si>
    <t>Thean-thong</t>
  </si>
  <si>
    <t>บอนสี</t>
  </si>
  <si>
    <t>Fancy leaf caladium</t>
  </si>
  <si>
    <t>เฟิร์นต่าง ๆ</t>
  </si>
  <si>
    <t>Other Fems</t>
  </si>
  <si>
    <t>ปาล์มต่าง ๆ</t>
  </si>
  <si>
    <t>Other Palms</t>
  </si>
  <si>
    <t>โป๊ยเซียน</t>
  </si>
  <si>
    <t>Crown of the thoms</t>
  </si>
  <si>
    <t>ไผ่</t>
  </si>
  <si>
    <t>เฟื่องฟ้า</t>
  </si>
  <si>
    <t>Bougainvillaea</t>
  </si>
  <si>
    <t>ว่านต่าง ๆ</t>
  </si>
  <si>
    <t>Tuberous plant</t>
  </si>
  <si>
    <t>วาสนา</t>
  </si>
  <si>
    <t>Dracaena</t>
  </si>
  <si>
    <t>หมากต่าง ๆ</t>
  </si>
  <si>
    <t>Other palms</t>
  </si>
  <si>
    <t>อโกรนีมา</t>
  </si>
  <si>
    <t>เพาะชำพันธุ์ไม้ทุกชนิด</t>
  </si>
  <si>
    <t>Nursery plants</t>
  </si>
  <si>
    <t>11. พืชไร่ FIELD CROPS</t>
  </si>
  <si>
    <t xml:space="preserve">     ตาราง 11.1 พืชไร่ : จำนวนผู้ถือครองที่ปลูก เนื้อที่เพาะปลูกและเก็บเกี่ยว จำแนกตามพืชที่ปลูก</t>
  </si>
  <si>
    <t xml:space="preserve">ชื่อพืชไร่ </t>
  </si>
  <si>
    <t>Name of major field crops</t>
  </si>
  <si>
    <t>กก</t>
  </si>
  <si>
    <t>Sedge</t>
  </si>
  <si>
    <t>ข้าวบาร์เลย์</t>
  </si>
  <si>
    <t>Barley</t>
  </si>
  <si>
    <t>ข้าวโพดเลี้ยงสัตว์</t>
  </si>
  <si>
    <t>Maize</t>
  </si>
  <si>
    <t>ข้าวฟ่างไม้กวาด</t>
  </si>
  <si>
    <t>Broom corn</t>
  </si>
  <si>
    <t>ข้าวฟ่างเลี้ยงสัตว์</t>
  </si>
  <si>
    <t>Sorghum</t>
  </si>
  <si>
    <t>ข้าวไรย์</t>
  </si>
  <si>
    <t>Rye</t>
  </si>
  <si>
    <t>ข้าวสาลี</t>
  </si>
  <si>
    <t>Wheat</t>
  </si>
  <si>
    <t>งาขาว</t>
  </si>
  <si>
    <t>White sesame</t>
  </si>
  <si>
    <t>งาดำ</t>
  </si>
  <si>
    <t>Black sesame</t>
  </si>
  <si>
    <t>ถั่วขาว</t>
  </si>
  <si>
    <t>Wheat bean</t>
  </si>
  <si>
    <t>ถั่วเขียวผิวดำ</t>
  </si>
  <si>
    <t>Black matpe bean</t>
  </si>
  <si>
    <t>ถั่วเขียวผิวมัน</t>
  </si>
  <si>
    <t>Mung bean</t>
  </si>
  <si>
    <t>ถั่วดำ</t>
  </si>
  <si>
    <t>Black bean</t>
  </si>
  <si>
    <t>ถั่วแดง</t>
  </si>
  <si>
    <t>Red bean</t>
  </si>
  <si>
    <t>ถั่วทอง</t>
  </si>
  <si>
    <t>Golden bean</t>
  </si>
  <si>
    <t>ถั่วแปบ</t>
  </si>
  <si>
    <t>Tua-pab (bean)</t>
  </si>
  <si>
    <t>ถั่วพุ่ม</t>
  </si>
  <si>
    <t>Cowpea</t>
  </si>
  <si>
    <t>ถั่วลิสง</t>
  </si>
  <si>
    <t>Peanut</t>
  </si>
  <si>
    <t>ถั่วเหลือง</t>
  </si>
  <si>
    <t>Soybean</t>
  </si>
  <si>
    <t>ถั่วเหลืองฝักสด (ถั่วแระ)</t>
  </si>
  <si>
    <t>Vegetable soybean</t>
  </si>
  <si>
    <t>ถั่วอื่น ๆ</t>
  </si>
  <si>
    <t>Other beans</t>
  </si>
  <si>
    <t>มันสำปะหลัง</t>
  </si>
  <si>
    <t>Cassava</t>
  </si>
  <si>
    <t>ยาสูบ</t>
  </si>
  <si>
    <t>Tobacco</t>
  </si>
  <si>
    <t>ลูกเดือย</t>
  </si>
  <si>
    <t>Pearl barley</t>
  </si>
  <si>
    <t>อ้อยรับประทาน</t>
  </si>
  <si>
    <t>Sugarcane (Chewing)</t>
  </si>
  <si>
    <t>อ้อยโรงงาน</t>
  </si>
  <si>
    <t>Sugarcane (Intustry)</t>
  </si>
  <si>
    <t>หญ้าเลี้ยงสัตว์</t>
  </si>
  <si>
    <t>Forage grass</t>
  </si>
  <si>
    <t>Pasture</t>
  </si>
  <si>
    <t>12. ปศุสัตว์ LIVESTOCK</t>
  </si>
  <si>
    <t xml:space="preserve">     ตาราง 12.1 จำนวนผู้ถือครองที่เลี้ยงโคและจำนวนโค จำแนกตามชนิดพันธุ์ และขนาดเนื้อที่ถือครองทั้งสิ้น</t>
  </si>
  <si>
    <t xml:space="preserve">     TABLE 12.1 NUMBER OF HOLDINGS REARING CATTLE AND NUMBER OF CATTLE BY KIND OF BREEDING AND SIZE OF TOTAL AREA OF HOLDING</t>
  </si>
  <si>
    <t>จำนวนโค Number of cattle</t>
  </si>
  <si>
    <t>โคเนื้อ Beef cattle</t>
  </si>
  <si>
    <t>โคนม Dairy cattle</t>
  </si>
  <si>
    <t>โคตัวเมีย Cow</t>
  </si>
  <si>
    <t xml:space="preserve">โคตัวผู้ </t>
  </si>
  <si>
    <t>โคพันธุ์และโคลูกผสม</t>
  </si>
  <si>
    <t xml:space="preserve">โคขุน </t>
  </si>
  <si>
    <t xml:space="preserve">โคพื้นเมือง </t>
  </si>
  <si>
    <t xml:space="preserve">โครีดนม/โคนมแห้ง </t>
  </si>
  <si>
    <t xml:space="preserve">โคอายุมาก </t>
  </si>
  <si>
    <t>Sire</t>
  </si>
  <si>
    <t>Feedlot</t>
  </si>
  <si>
    <t>Natived</t>
  </si>
  <si>
    <t>Heifer</t>
  </si>
  <si>
    <t>Milking/dry</t>
  </si>
  <si>
    <t>Culled</t>
  </si>
  <si>
    <t>140 ขึ้นไป and over</t>
  </si>
  <si>
    <t xml:space="preserve">     ตาราง 12.2 จำนวนผู้ถือครองที่เลี้ยงโคและจำนวนโค จำแนกตามชนิดพันธุ์ และจำนวนโคที่เลี้ยง</t>
  </si>
  <si>
    <t xml:space="preserve">     TABLE 12.2 NUMBER OF HOLDINGS REARING CATTLE AND NUMBER OF CATTLE BY KIND OF BREEDING AND NUMBER OF CATTLE OF HOLDING</t>
  </si>
  <si>
    <t xml:space="preserve">จำนวนโคที่เลี้ยง (ตัว) </t>
  </si>
  <si>
    <t xml:space="preserve">Number of cattle of holding (heads) </t>
  </si>
  <si>
    <t>โคอายุมาก</t>
  </si>
  <si>
    <t>Pure breed/</t>
  </si>
  <si>
    <t xml:space="preserve"> Culled</t>
  </si>
  <si>
    <t>20 - 49</t>
  </si>
  <si>
    <t>50 - 99</t>
  </si>
  <si>
    <t>100 - 299</t>
  </si>
  <si>
    <t>300 - 499</t>
  </si>
  <si>
    <t>500 ขึ้นไป and over</t>
  </si>
  <si>
    <t>จำนวนปศุสัตว์ที่เลี้ยง (ตัว)</t>
  </si>
  <si>
    <t>กระบือ Buffaloes</t>
  </si>
  <si>
    <t xml:space="preserve">จำนวนกระบือ </t>
  </si>
  <si>
    <t>Number of buffaloes</t>
  </si>
  <si>
    <t xml:space="preserve">     ตาราง 12.4 จำนวนผู้ถือครองที่เลี้ยงสุกรและจำนวนสุกร จำแนกตามชนิดพันธุ์ และจำนวนสุกรที่เลี้ยง</t>
  </si>
  <si>
    <t xml:space="preserve">     TABLE 12.4 NUMBER OF HOLDINGS REARING PIGS AND NUMBER OF PIGS BY KIND OF BREEDING AND NUMBER OF PIGS OF HOLDING</t>
  </si>
  <si>
    <t xml:space="preserve">จำนวนสุกรที่เลี้ยง (ตัว) </t>
  </si>
  <si>
    <t>จำนวนสุกร Number of pigs</t>
  </si>
  <si>
    <t>Number of pigs of holding (heads)</t>
  </si>
  <si>
    <t>สุกรพันธุ์ Breeding</t>
  </si>
  <si>
    <t>สุกรขุน Fattened</t>
  </si>
  <si>
    <t>สุกรพื้นเมือง Natived</t>
  </si>
  <si>
    <t xml:space="preserve">     ตาราง 12.5 จำนวนผู้ถือครองที่เลี้ยงและจำนวนแพะ แกะ จำแนกตามจำนวนปศุสัตว์ที่เลี้ยง</t>
  </si>
  <si>
    <t xml:space="preserve">     TABLE 12.5 NUMBER OF HOLDINGS REARING GOATS AND SHEEP AND NUMBER OF LIVESTOCK HEADS BY NUMBER OF LIVESTOCK OF HOLDING</t>
  </si>
  <si>
    <t>แพะ Goat</t>
  </si>
  <si>
    <t>แกะ Sheep</t>
  </si>
  <si>
    <t xml:space="preserve"> Number of livestock of holding (heads)</t>
  </si>
  <si>
    <t>ไก่ Chicken</t>
  </si>
  <si>
    <t>เป็ด Duck</t>
  </si>
  <si>
    <t>ห่าน Goose</t>
  </si>
  <si>
    <t>จำนวนตัว Number of heads</t>
  </si>
  <si>
    <t xml:space="preserve">ไก่ไข่ </t>
  </si>
  <si>
    <t xml:space="preserve">ไก่เนื้อ </t>
  </si>
  <si>
    <t xml:space="preserve">ไก่พื้นเมือง </t>
  </si>
  <si>
    <t xml:space="preserve">เป็ดไข่ </t>
  </si>
  <si>
    <t>เป็ดเนื้อ Meat</t>
  </si>
  <si>
    <t xml:space="preserve">เป็ดเทศ </t>
  </si>
  <si>
    <t>total</t>
  </si>
  <si>
    <t>Layer</t>
  </si>
  <si>
    <t>Broiler</t>
  </si>
  <si>
    <t>Meat</t>
  </si>
  <si>
    <t>Muscovy</t>
  </si>
  <si>
    <t>100 - 499</t>
  </si>
  <si>
    <t>500 - 999</t>
  </si>
  <si>
    <t>1,000 - 9,999</t>
  </si>
  <si>
    <t>10,000 - 49,999</t>
  </si>
  <si>
    <t>50,000 - 99,999</t>
  </si>
  <si>
    <t>100,000 ขึ้นไป and over</t>
  </si>
  <si>
    <t xml:space="preserve">     TABLE 12.7 NUMBER OF HOLDINGS AND COCOON WEIGHT BY KIND OF BREEDING AND QUANTITY OF PRODUCT OF HOLDING</t>
  </si>
  <si>
    <t>ปริมาณผลผลิตที่ผลิตได้ (ก.ก.)</t>
  </si>
  <si>
    <t>ไหมพันธุ์พื้นเมือง Polyvoltine</t>
  </si>
  <si>
    <t>ไหมพันธุ์ลูกผสมต่างประเทศ Bivoltine</t>
  </si>
  <si>
    <t xml:space="preserve"> Quantity of product of holding (kg.)</t>
  </si>
  <si>
    <t>น้ำหนักรังไหม (กก.)</t>
  </si>
  <si>
    <t>Cocoon weight (kg.)</t>
  </si>
  <si>
    <t>ต่ำกว่า Under 50</t>
  </si>
  <si>
    <t>100 - 199</t>
  </si>
  <si>
    <t>200 - 499</t>
  </si>
  <si>
    <t>13. การเพาะเลี้ยงสัตว์น้ำในพื้นที่น้ำจืด FRESH WATER CULTURE</t>
  </si>
  <si>
    <t xml:space="preserve">     TABLE 13.1 FRESH WATER CULTURE : NUMBER OF HOLDINGS BY ACTIVITY, MAIN PURPOSE AND SIZE OF WATER AREA UNDER CULTURE</t>
  </si>
  <si>
    <t xml:space="preserve">ขนาดเนื้อที่ผิวน้ำที่ใช้เพาะเลี้ยง (ไร่) </t>
  </si>
  <si>
    <t>Size of water area under culture (rai)</t>
  </si>
  <si>
    <t>60 ขึ้นไป and over</t>
  </si>
  <si>
    <t>ประเภทการเลี้ยง Type of cultures system</t>
  </si>
  <si>
    <t xml:space="preserve">ชนิดสัตว์น้ำหลัก </t>
  </si>
  <si>
    <t>เลี้ยงสัตว์น้ำชนิดเดียว Monoculture</t>
  </si>
  <si>
    <t>เลี้ยงสัตว์น้ำหลายชนิดรวมกัน Polyculture</t>
  </si>
  <si>
    <t>ปลาช่อน</t>
  </si>
  <si>
    <t>ปลาดุก</t>
  </si>
  <si>
    <t>ปลาดุกบิ๊กอุย</t>
  </si>
  <si>
    <t>ปลาตะเพียน</t>
  </si>
  <si>
    <t>ปลานิล</t>
  </si>
  <si>
    <t>ปลาไน</t>
  </si>
  <si>
    <t>ปลาสวาย</t>
  </si>
  <si>
    <t>Striped catfish (Pla swai)</t>
  </si>
  <si>
    <t>กุ้งก้ามกราม</t>
  </si>
  <si>
    <t>Giant Freshwater Prawn</t>
  </si>
  <si>
    <t>บ่อ Pond</t>
  </si>
  <si>
    <t>นา Paddy Field</t>
  </si>
  <si>
    <t>ร่องสวน Ditch</t>
  </si>
  <si>
    <t>กระชัง Cage</t>
  </si>
  <si>
    <t>อื่นๆ Others</t>
  </si>
  <si>
    <t>หมายเหตุ : ผู้ถือครอง 1 รายอาจรายงานหน่วยเลี้ยงมากกว่า 1 ลักษณะ</t>
  </si>
  <si>
    <t>Note : One holding may report more than one type of culture</t>
  </si>
  <si>
    <t>จำนวนผู้ถือครอง Number of holdings</t>
  </si>
  <si>
    <t>เนื้อที่ผิวน้ำที่ใช้</t>
  </si>
  <si>
    <t>ไม่เคยให้</t>
  </si>
  <si>
    <t>เคยให้</t>
  </si>
  <si>
    <t>อนุบาล</t>
  </si>
  <si>
    <t>เพาะฟักและ</t>
  </si>
  <si>
    <t xml:space="preserve">เพาะเลี้ยง (ไร่) </t>
  </si>
  <si>
    <t>เพาะเลี้ยง (ไร่)</t>
  </si>
  <si>
    <t xml:space="preserve">เพาะฟัก </t>
  </si>
  <si>
    <t>สัตว์น้ำ</t>
  </si>
  <si>
    <t>อนุบาลสัตว์</t>
  </si>
  <si>
    <t xml:space="preserve"> Water area </t>
  </si>
  <si>
    <t xml:space="preserve">Water area </t>
  </si>
  <si>
    <t>Not having</t>
  </si>
  <si>
    <t>Having</t>
  </si>
  <si>
    <t>Breeding</t>
  </si>
  <si>
    <t xml:space="preserve"> Nursing</t>
  </si>
  <si>
    <t xml:space="preserve"> product</t>
  </si>
  <si>
    <t xml:space="preserve"> and Nursing</t>
  </si>
  <si>
    <t>เนื้อที่ผิวน้ำที่ใช้เพาะเลี้ยง (ไร่)</t>
  </si>
  <si>
    <t>ไม่เคยให้ผลผลิต</t>
  </si>
  <si>
    <t>เคยให้ผลผลิต</t>
  </si>
  <si>
    <t>เพาะฟัก</t>
  </si>
  <si>
    <t>อนุบาลสัตว์น้ำ</t>
  </si>
  <si>
    <t>เพาะฟักและอนุบาลสัตว์</t>
  </si>
  <si>
    <t xml:space="preserve"> Water area under</t>
  </si>
  <si>
    <t xml:space="preserve"> Not having product</t>
  </si>
  <si>
    <t xml:space="preserve"> Having product</t>
  </si>
  <si>
    <t xml:space="preserve"> Breeding</t>
  </si>
  <si>
    <t>Breeding and Nursing</t>
  </si>
  <si>
    <t>culture (rai)</t>
  </si>
  <si>
    <t>14. การใช้เครื่องจักร เครื่องมือ  และอุปกรณ์การขนส่งเพื่อการเกษตร      MACHINERY AND EQUIPMENT</t>
  </si>
  <si>
    <t xml:space="preserve">     ตาราง 14.1 จำนวนผู้ถือครองที่รายงานการใช้เครื่องจักร เครื่องมือ และอุปกรณ์การขนส่งเพื่อการเกษตร  จำแนกตามขนาดเนื้อที่ถือครองทั้งสิ้น และชนิดของเครื่องจักรฯ</t>
  </si>
  <si>
    <t xml:space="preserve">     TABLE 14.1 NUMBER OF HOLDINGS REPORTING THE USE OF MACHINERY AND EQUIPMENT BY SIZE OF TOTAL AREA OF HOLDING </t>
  </si>
  <si>
    <t xml:space="preserve">                     AND TYPE OF MACHINERY AND EQUIPMENT</t>
  </si>
  <si>
    <t>ขนาดเนื้อที่ถือครองทั้งสิ้น  (ไร่)</t>
  </si>
  <si>
    <t>Type of machinery and equipment</t>
  </si>
  <si>
    <t xml:space="preserve">Size of total area of  holding (rai) </t>
  </si>
  <si>
    <t>ชนิดของเครื่องจักร  เครื่องมือ</t>
  </si>
  <si>
    <t>2  -  5</t>
  </si>
  <si>
    <t>6  -  9</t>
  </si>
  <si>
    <t>10  -  19</t>
  </si>
  <si>
    <t>20  -  39</t>
  </si>
  <si>
    <t>40  -  59</t>
  </si>
  <si>
    <t>60  -  139</t>
  </si>
  <si>
    <t>140 ขึ้นไป</t>
  </si>
  <si>
    <t>และอุปกรณ์การขนส่งเพื่อการเกษตร</t>
  </si>
  <si>
    <t>ต่ำกว่า  2</t>
  </si>
  <si>
    <t>Under  2</t>
  </si>
  <si>
    <t xml:space="preserve"> and over</t>
  </si>
  <si>
    <t>เครื่องจักรและเครื่องมือ</t>
  </si>
  <si>
    <t xml:space="preserve">Machinery and equipment                           </t>
  </si>
  <si>
    <t xml:space="preserve">   - รถแทรกเตอร์  4  ล้อ                          </t>
  </si>
  <si>
    <t xml:space="preserve">   - Tractor 4 wheels                             </t>
  </si>
  <si>
    <t xml:space="preserve">   - รถไถนาเดินตาม                   </t>
  </si>
  <si>
    <t xml:space="preserve">   - Tractor 2 wheels                             </t>
  </si>
  <si>
    <t>เครื่องสูบน้ำหรือระหัดวิดน้ำ</t>
  </si>
  <si>
    <t xml:space="preserve">Water pump                                        </t>
  </si>
  <si>
    <t xml:space="preserve">   - ใช้เครื่องยนต์                                   </t>
  </si>
  <si>
    <t xml:space="preserve">   - Engine                                       </t>
  </si>
  <si>
    <t xml:space="preserve">   - ใช้มอเตอร์ไฟฟ้า                             </t>
  </si>
  <si>
    <t xml:space="preserve">   - Electrical motor                             </t>
  </si>
  <si>
    <t xml:space="preserve">   - ใช้พลังงานธรรมชาติ                         </t>
  </si>
  <si>
    <t xml:space="preserve">   - Natural energy                               </t>
  </si>
  <si>
    <t>เครื่องพ่นยาปราบศัตรูพืช</t>
  </si>
  <si>
    <t xml:space="preserve">Sprayer                                           </t>
  </si>
  <si>
    <t xml:space="preserve">   - ใช้แรงงานคน                               </t>
  </si>
  <si>
    <t xml:space="preserve">   - Manual                                       </t>
  </si>
  <si>
    <t xml:space="preserve">   - ใช้เครื่องยนต์                              </t>
  </si>
  <si>
    <t>เครื่องกำจัดวัชพืช</t>
  </si>
  <si>
    <t xml:space="preserve">Weeder                                            </t>
  </si>
  <si>
    <t xml:space="preserve">   - ใช้เครื่องยนต์                                     </t>
  </si>
  <si>
    <t>เครื่องปลูก</t>
  </si>
  <si>
    <t xml:space="preserve">   - ใช้แรงคน                                </t>
  </si>
  <si>
    <t xml:space="preserve">   - ใช้เครื่องยนต์ขับเคลื่อนด้วยตนเอง                                     </t>
  </si>
  <si>
    <t xml:space="preserve">   - ใช้พ่วงกับรถไถเดินตาม                 </t>
  </si>
  <si>
    <t xml:space="preserve">   - Attach to tractor 2 wheels                   </t>
  </si>
  <si>
    <t xml:space="preserve">   - ใข้พ่วงกับรถแทรกเตอร์  4  ล้อ    </t>
  </si>
  <si>
    <t xml:space="preserve">   - Attach to tractor 4 wheels                   </t>
  </si>
  <si>
    <t xml:space="preserve">     ตาราง 14.1 จำนวนผู้ถือครองที่รายงานการใช้เครื่องจักร เครื่องมือ และอุปกรณ์การขนส่งเพื่อการเกษตร  จำแนกตามขนาดเนื้อที่ถือครองทั้งสิ้น และชนิดของเครื่องจักรฯ (ต่อ)</t>
  </si>
  <si>
    <t xml:space="preserve">                     AND TYPE OF MACHINERY AND EQUIPMENT (Contd.)</t>
  </si>
  <si>
    <t>เครื่องเก็บเกี่ยว  (ใช้เครื่องยนต์)</t>
  </si>
  <si>
    <t xml:space="preserve">Harvesting machine                                </t>
  </si>
  <si>
    <t xml:space="preserve">   -เครื่องเกี่ยวอ้อย                     </t>
  </si>
  <si>
    <t xml:space="preserve">   - Reaper (sugar)                               </t>
  </si>
  <si>
    <t xml:space="preserve">   - เครื่องเกี่ยวนวดข้าว                   </t>
  </si>
  <si>
    <t xml:space="preserve">   - Combine harvester                            </t>
  </si>
  <si>
    <t>เครื่องนวดหรือกะเทาะเมล็ด (เครื่องสี/รูด ตู้สี/นวด)</t>
  </si>
  <si>
    <t xml:space="preserve">Thresher                                          </t>
  </si>
  <si>
    <t xml:space="preserve">   - เครื่องนวดข้าวและธัญพืช                   </t>
  </si>
  <si>
    <t xml:space="preserve">   - Rice and cereal thresher                     </t>
  </si>
  <si>
    <t xml:space="preserve">   - เครื่องกะเทาะเมล็ดข้าวโพด                       </t>
  </si>
  <si>
    <t xml:space="preserve">   - Corn sheller                                 </t>
  </si>
  <si>
    <t xml:space="preserve">   - เครื่องสีฝัดข้าวและธัญพืช (ทำความสะอาด)                    </t>
  </si>
  <si>
    <t xml:space="preserve">   - Rice and cereal winnower                     </t>
  </si>
  <si>
    <t>เครื่องสีข้าว</t>
  </si>
  <si>
    <t xml:space="preserve">Rice miller                                       </t>
  </si>
  <si>
    <t>เครื่องรีดนม (ใช้เครื่องยนต์)</t>
  </si>
  <si>
    <t xml:space="preserve">Milking machine                                   </t>
  </si>
  <si>
    <t>อุปกรณ์การขนส่งเพือการเกษตร</t>
  </si>
  <si>
    <t xml:space="preserve">Transportation equipment                          </t>
  </si>
  <si>
    <t xml:space="preserve">   - รถบรรทุก  4  ล้อ                          </t>
  </si>
  <si>
    <t xml:space="preserve">   - รถบรรทุก  6  ล้อขึ้นไป                  </t>
  </si>
  <si>
    <t xml:space="preserve">   - Tractor 6 wheels and over                    </t>
  </si>
  <si>
    <t xml:space="preserve">   - เรือ                                    </t>
  </si>
  <si>
    <t xml:space="preserve">   - Boat                                         </t>
  </si>
  <si>
    <t xml:space="preserve">   - รถเกษตรกร                             </t>
  </si>
  <si>
    <t xml:space="preserve">   - Farm truck                                   </t>
  </si>
  <si>
    <t>หมายเหตุ :  ผู้ถือครอง  1  รายอาจรายงานแหล่งที่มาของเครื่องจักรฯ  ที่ใช้แต่ละชนิดได้มากกว่า  1  แหล่ง</t>
  </si>
  <si>
    <t>Note      :  One holding may report each type of machinery and equipment used more than one sources.</t>
  </si>
  <si>
    <t xml:space="preserve">     ตาราง 14.2 จำนวนผู้ถือครองที่รายงานการใช้เครื่องจักร  เครื่องมือ และอุปกรณ์การขนส่งเพื่อการเกษตร  จำแนกตามแหล่งที่มา และชนิดของเครื่องจักรฯ</t>
  </si>
  <si>
    <t xml:space="preserve">     TABLE 14.2 NUMBER OF HOLDINGS REPORTING THE USE OF MACHINERY AND EQUIPMENT BY SOURCE AND TYPE OF MACHINERY AND EQUIPMENT</t>
  </si>
  <si>
    <t>เป็นของผู้ถือครอง</t>
  </si>
  <si>
    <t>สหกรณ์หรือ</t>
  </si>
  <si>
    <t>ผู้มารับจ้าง</t>
  </si>
  <si>
    <t>อื่นๆ</t>
  </si>
  <si>
    <t>กลุ่มเกษตรกร</t>
  </si>
  <si>
    <t xml:space="preserve">Owned by </t>
  </si>
  <si>
    <t>Cooperatives or</t>
  </si>
  <si>
    <t>Agricultural</t>
  </si>
  <si>
    <t>Government</t>
  </si>
  <si>
    <t>the  holder</t>
  </si>
  <si>
    <t>farmer' s group</t>
  </si>
  <si>
    <t xml:space="preserve">service </t>
  </si>
  <si>
    <t>agency</t>
  </si>
  <si>
    <t xml:space="preserve">     ตาราง 14.2 จำนวนผู้ถือครองที่รายงานการใช้เครื่องจักร  เครื่องมือ และอุปกรณ์การขนส่งเพื่อการเกษตร  จำแนกตามแหล่งที่มา และชนิดของเครื่องจักรฯ (ต่อ)</t>
  </si>
  <si>
    <t xml:space="preserve">     TABLE 14.2 NUMBER OF HOLDINGS REPORTING THE USE OF MACHINERY AND EQUIPMENT BY SOURCE AND TYPE OF MACHINERY AND EQUIPMENT (Contd.)</t>
  </si>
  <si>
    <t xml:space="preserve">     TABLE  14.3   NUMBER OF MACHINERY AND EQUIPMENT OWNED BY HOLDER BY SIZE OF TOTAL AREA OF HOLDING AND TYPE OF MACHINERY AND EQUIPMENT</t>
  </si>
  <si>
    <t xml:space="preserve">                </t>
  </si>
  <si>
    <t xml:space="preserve">Type of machinery </t>
  </si>
  <si>
    <t>Under 2</t>
  </si>
  <si>
    <t xml:space="preserve"> and equipment</t>
  </si>
  <si>
    <t xml:space="preserve">     TABLE  14.3   NUMBER OF MACHINERY AND EQUIPMENT OWNED BY HOLDER BY SIZE OF TOTAL AREA OF HOLDING AND TYPE OF MACHINERY AND EQUIPMENT  (Contd.)</t>
  </si>
  <si>
    <t>15.  การใช้ปุ๋ยและการป้องกัน/กำจัดศัตรูพืช      FERTILIZER AND PESTICIDE</t>
  </si>
  <si>
    <t xml:space="preserve">ตาราง  15.1   จำนวนผู้ถือครองที่เพาะปลูกพืช  จำแนกตามการใช้ปุ๋ย  ชนิดของปุ๋ย และขนาดเนื้อที่ถือครองทั้งสิ้น  </t>
  </si>
  <si>
    <t>TABLE  15.1   NUMBER OF HOLDINGS WITH CROPS BY USING  FERTILIZER, TYPE OF FERTILIZERS AND SIZE OF TOTAL AREA OF HOLDING</t>
  </si>
  <si>
    <t xml:space="preserve">                                          </t>
  </si>
  <si>
    <t xml:space="preserve">  </t>
  </si>
  <si>
    <t>ผู้ถือครองที่ใช้ปุ๋ย     Holdings that use fertilizers</t>
  </si>
  <si>
    <t>ผู้ถือครองที่ไม่ใช้ปุ๋ย</t>
  </si>
  <si>
    <t xml:space="preserve"> </t>
  </si>
  <si>
    <t>ชนิดของปุ๋ย    Type of fertilizers</t>
  </si>
  <si>
    <t>ขนาดเนื้อที่ถือครองทั้งสิ้น   (ไร่)</t>
  </si>
  <si>
    <t>ปุ๋ยเคมี</t>
  </si>
  <si>
    <t>ปุ๋ยอินทรีย์</t>
  </si>
  <si>
    <t>ปุ๋ยชีวภาพ</t>
  </si>
  <si>
    <t>ปุ๋ยเคมีและปุ๋ยอินทรีย์</t>
  </si>
  <si>
    <t>ปุ๋ยเคมีและปุ๋ยชีวภาพ</t>
  </si>
  <si>
    <t>ปุ๋ยอินทรีย์และปุ๋ยชีวภาพ</t>
  </si>
  <si>
    <t>ปุ๋ยเคมี ปุ๋ยอินทรีย์ และปุ๋ยชีวภาพ</t>
  </si>
  <si>
    <t>Size of  total area of  holding   (rai)</t>
  </si>
  <si>
    <t xml:space="preserve">  Holdings  that     do  not use fertilizers</t>
  </si>
  <si>
    <t>Inorganic</t>
  </si>
  <si>
    <t>Organic</t>
  </si>
  <si>
    <t xml:space="preserve">Bio </t>
  </si>
  <si>
    <t>Inorganic and organic</t>
  </si>
  <si>
    <t>Inorganic and bio</t>
  </si>
  <si>
    <t>Organic and bio</t>
  </si>
  <si>
    <t>Inorganic, organic and bio</t>
  </si>
  <si>
    <t>เนื้อที่  :  ไร่</t>
  </si>
  <si>
    <t xml:space="preserve">     ตาราง  15.2   เนื้อที่ใส่ปุ๋ยเคมีและปริมาณปุ๋ยที่ใช้  จำแนกตามประเภทของพืชที่ปลูก และขนาดเนื้อที่ถือครองทั้งสิ้น </t>
  </si>
  <si>
    <t>Area   :  Rai</t>
  </si>
  <si>
    <t xml:space="preserve">     TABLE  15.2   AREA TREATED BY INORGANIC FERTILIZER AND QUANTITY USED BY KIND OF CROPS AND SIZE OF TOTAL AREA OF HOLDING</t>
  </si>
  <si>
    <t>ปริมาณปุ๋ย  :  1,000 กก.</t>
  </si>
  <si>
    <t>Quantity :  1,000 kg.</t>
  </si>
  <si>
    <t>ข้าว</t>
  </si>
  <si>
    <t>ยางพารา</t>
  </si>
  <si>
    <t>พืชยืนต้น ไม้ผล และสวนป่า</t>
  </si>
  <si>
    <t>Permanent crops and forest</t>
  </si>
  <si>
    <t>เนื้อที่ใส่ปุ๋ย</t>
  </si>
  <si>
    <t>ปริมาณปุ๋ย</t>
  </si>
  <si>
    <t>Quantity</t>
  </si>
  <si>
    <t>treated</t>
  </si>
  <si>
    <t>used</t>
  </si>
  <si>
    <t xml:space="preserve">      เนื้อที่  :  ไร่</t>
  </si>
  <si>
    <t xml:space="preserve">     ตาราง  15.2   เนื้อที่ใส่ปุ๋ยเคมีและปริมาณปุ๋ยที่ใช้  จำแนกตามประเภทของพืชที่ปลูก และขนาดเนื้อที่ถือครองทั้งสิ้น (ต่อ)</t>
  </si>
  <si>
    <t xml:space="preserve">     Area   :  Rai</t>
  </si>
  <si>
    <t>พืชผัก สมุนไพร และไม้ดอกไม้ประดับ</t>
  </si>
  <si>
    <t>พืชไร่</t>
  </si>
  <si>
    <t>and ornamental plants</t>
  </si>
  <si>
    <t>ผู้ที่ครองที่</t>
  </si>
  <si>
    <t>ผู้ถือครองที่ใช้ปุ๋ย    Holdings that use organic fertilizers</t>
  </si>
  <si>
    <t>ไม่ใช้ปุ๋ยอินทรีย์</t>
  </si>
  <si>
    <t xml:space="preserve"> Size of  total area of  holding   (rai)</t>
  </si>
  <si>
    <t xml:space="preserve">Holdings that </t>
  </si>
  <si>
    <t>ปุ๋ยคอก</t>
  </si>
  <si>
    <t>ปุ๋ยหมัก</t>
  </si>
  <si>
    <t>ปุ๋ยพืชสด</t>
  </si>
  <si>
    <t>ปุ๋ยอินทรีย์อื่นๆ</t>
  </si>
  <si>
    <t xml:space="preserve"> do not use </t>
  </si>
  <si>
    <t>Sub - Total</t>
  </si>
  <si>
    <t>Manure</t>
  </si>
  <si>
    <t>Compost</t>
  </si>
  <si>
    <t>Green</t>
  </si>
  <si>
    <t xml:space="preserve"> Organic fertilizer</t>
  </si>
  <si>
    <t xml:space="preserve"> organic fertilizers</t>
  </si>
  <si>
    <t xml:space="preserve"> manure</t>
  </si>
  <si>
    <t xml:space="preserve"> others</t>
  </si>
  <si>
    <t xml:space="preserve">     ตาราง   15.4   จำนวนผู้ถือครองที่ปลูกพืช  จำแนกตามการป้องกัน/กำจัดศัตรูพืช วิธีการป้องกันฯ และขนาดเนื้อที่ถือครองทั้งสิ้น</t>
  </si>
  <si>
    <t xml:space="preserve">     TABLE  15.4   NUMBER OF HOLDINGS WITH CROPS BY USING PESTICIDE,  METHOD AND SIZE OF TOTAL AREA OF HOLDING</t>
  </si>
  <si>
    <t>ผู้ถือครองที่ไม่มีการ</t>
  </si>
  <si>
    <t>ผู้ถือครองที่มีการ</t>
  </si>
  <si>
    <t>ป้องกัน/กำจัดศัตรูพืช</t>
  </si>
  <si>
    <t xml:space="preserve">Method of using pesticide </t>
  </si>
  <si>
    <t>Holdings that do not use pesticides</t>
  </si>
  <si>
    <t>Holdings thai</t>
  </si>
  <si>
    <t>ใช้สารเคมี</t>
  </si>
  <si>
    <t>ใช้สารธรรมชาติ</t>
  </si>
  <si>
    <t>ใช้ศัตรูธรรมชาติ</t>
  </si>
  <si>
    <t>ใช้วิธีอื่นๆ</t>
  </si>
  <si>
    <t>use pesticide</t>
  </si>
  <si>
    <t>Chemical</t>
  </si>
  <si>
    <t>Natural ememies</t>
  </si>
  <si>
    <t>16.  การจ้างลูกจ้างทำงานเกษตรและลักษณะการทำงาน     EMPLOYMENT AND ACTIVITY STATUS</t>
  </si>
  <si>
    <t>ตาราง   16.1  จำนวนผู้ถือครองและเนื้อที่ถือครองทำการเกษตร  จำแนกตามการจ้างลูกจ้างทำงานเกษตร และขนาดเนื้อที่ถือครองทั้งสิ้น</t>
  </si>
  <si>
    <t>TABLE  16.1   NUMBER AND AREA OF HOLDINGS BY EMPLOYMENT AGRICULTURAL WORKERS AND SIZE OF TOTAL AREA OF HOLDING</t>
  </si>
  <si>
    <t xml:space="preserve">                         </t>
  </si>
  <si>
    <t xml:space="preserve">        ไม่จ้างลูกจ้าง        ทำงานเกษตร</t>
  </si>
  <si>
    <t>จ้างลูกจ้างทำงานเกษตร    Employ agricultural workers</t>
  </si>
  <si>
    <t>ลูกจ้างประจำ</t>
  </si>
  <si>
    <t>ลูกจ้างชั่วคราว</t>
  </si>
  <si>
    <t>ลูกจ้างประจำและ</t>
  </si>
  <si>
    <t>Size of total area of  holding  (rai)</t>
  </si>
  <si>
    <t xml:space="preserve">     ตาราง   16.2   จำนวนผู้ถือครองทำการเกษตร  จำแนกตามการจ้างลูกจ้างประจำทำงานเกษตร  แหล่งที่มาของลูกจ้างประจำ จำนวนลูกจ้างประจำ และขนาดเนื้อที่ถือครองทั้งสิ้น</t>
  </si>
  <si>
    <t xml:space="preserve">     TABLE  16.2   NUMBER OF HOLDINGS BY EMPLOYMENT PERMANENT WORKERS, SOURCE OF WORKERS, NUMBER OF PERMANENT WORKERS</t>
  </si>
  <si>
    <t>ผู้ถือครองที่ไม่จ้าง</t>
  </si>
  <si>
    <t>ผู้ถือครองที่จ้างลูกจ้างประจำ    Holdings that employ permanent workers</t>
  </si>
  <si>
    <t>แหล่งที่มาของลูกจ้างประจำ    Source of  permanent employee</t>
  </si>
  <si>
    <t xml:space="preserve">Holdings that do not permanent employee  </t>
  </si>
  <si>
    <t>คนไทย</t>
  </si>
  <si>
    <t>คนต่างด้าว</t>
  </si>
  <si>
    <t>คนไทยและคนต่างด้าว</t>
  </si>
  <si>
    <t xml:space="preserve">Thai </t>
  </si>
  <si>
    <t>Foreigner</t>
  </si>
  <si>
    <t xml:space="preserve">Thai and Foreigner </t>
  </si>
  <si>
    <t xml:space="preserve">     ตาราง   16.2   จำนวนผู้ถือครองทำการเกษตร  จำแนกตามการจ้างลูกจ้างประจำทำงานเกษตร  แหล่งที่มาของลูกจ้างประจำ จำนวนลูกจ้างประจำ และขนาดเนื้อที่ถือครองทั้งสิ้น  (ต่อ)</t>
  </si>
  <si>
    <t>จำนวนลูกจ้างประจำ    Number of  permanent workers</t>
  </si>
  <si>
    <t>1  คน</t>
  </si>
  <si>
    <t>2 - 3  คน</t>
  </si>
  <si>
    <t>4 - 5  คน</t>
  </si>
  <si>
    <t>6 - 9  คน</t>
  </si>
  <si>
    <t>10 - 19  คน</t>
  </si>
  <si>
    <t>20 - 49  คน</t>
  </si>
  <si>
    <t>50 - 99  คน</t>
  </si>
  <si>
    <t>100  คนขึ้นไป</t>
  </si>
  <si>
    <t>person</t>
  </si>
  <si>
    <t>persons</t>
  </si>
  <si>
    <t xml:space="preserve">persons and </t>
  </si>
  <si>
    <t>over</t>
  </si>
  <si>
    <t xml:space="preserve">     ตาราง    16.3   จำนวนลูกจ้างประจำทำงานเกษตร  จำแนกตามเพศ  แหล่งที่มาของลูกจ้างประจำ  และขนาดเนื้อที่ถือครองทั้งสิ้น</t>
  </si>
  <si>
    <t>เพศ    Sex</t>
  </si>
  <si>
    <t>แหล่งที่มาของลูกจ้างประจำ    Source of permanent workers</t>
  </si>
  <si>
    <t>ชาย</t>
  </si>
  <si>
    <t>หญิง</t>
  </si>
  <si>
    <t>ไทย    Thai</t>
  </si>
  <si>
    <t>คนต่างด้าว    Foreigner</t>
  </si>
  <si>
    <t>Male</t>
  </si>
  <si>
    <t>Female</t>
  </si>
  <si>
    <t xml:space="preserve">     ตาราง   16.4  จำนวนผู้ถือครองและเนื้อที่ถือครองทำการเกษตร  จำแนกตามลักษณะการทำงานของผู้ถือครอง และขนาดเนื้อที่ถือครองทั้งสิ้น (ไม่รวมบริษัทและห้างหุ้นส่วนนิติบุคคล)</t>
  </si>
  <si>
    <t xml:space="preserve">     TABLE  16.4   NUMBER AND AREA OF HOLDINGS BY ACTIVITY STATUS OF HOLDER AND SIZE OF TOTAL AREA OF HOLDING (EXCLUDING CORPORATION)</t>
  </si>
  <si>
    <t>ทำงานเกษตรในที่ถือครองอย่างเดียว</t>
  </si>
  <si>
    <t>ทำงานเกษตรในที่ถือครองและทำงานอื่น</t>
  </si>
  <si>
    <t>Engaged in agricultural work on the holding and other works</t>
  </si>
  <si>
    <t>Engaged in agricultural work on the holding  only</t>
  </si>
  <si>
    <t>ทำงานเกษตรในที่ถือครองเป็นหลักและทำงานอื่นด้วย</t>
  </si>
  <si>
    <t>ทำงานอื่นเป็นหลักและ</t>
  </si>
  <si>
    <t>Mainly engaged in agricultural</t>
  </si>
  <si>
    <t>ทำงานเกษตรในที่ถือครองด้วย</t>
  </si>
  <si>
    <t>work on other  holdings</t>
  </si>
  <si>
    <t>Mainly engaged in other works</t>
  </si>
  <si>
    <t xml:space="preserve">Number </t>
  </si>
  <si>
    <t>area</t>
  </si>
  <si>
    <t xml:space="preserve">     ตาราง   16.5   จำนวนผู้ถือครองและเนื้อที่ถือครองทำการเกษตร  จำแนกตามลักษณะการทำงาน เพศ และหมวดอายุของผู้ถือครอง (ไม่รวมบริษัทและห้างหุ้นส่วนนิติบุคคล)</t>
  </si>
  <si>
    <t xml:space="preserve">     TABLE  16.5   NUMBER AND AREA OF HOLDINGS BY ACTIVITY STATUS , SEX AND AGE GROUP OF HOLDER (EXCLUDING CORPORATION)</t>
  </si>
  <si>
    <t>เพศและหมวดอายุของผู้ถือครอง</t>
  </si>
  <si>
    <t xml:space="preserve">Sex and age group of holder        </t>
  </si>
  <si>
    <t xml:space="preserve">     ตาราง   16.6   จำนวนสมาชิกในครัวเรือนผู้ถือครองทำการเกษตรอายุ 10 ปีขึ้นไป  จำแนกตามลักษณะการทำงาน และขนาดเนื้อที่ถือครองทั้งสิ้น  (รวมผู้ถือครอง) </t>
  </si>
  <si>
    <t>ทำงานเชิงเศรษฐกิจ    Economically active</t>
  </si>
  <si>
    <t>ไม่ทำงานเชิงเศรษฐกิจ</t>
  </si>
  <si>
    <t xml:space="preserve">ทำงานเกษตรในที่ </t>
  </si>
  <si>
    <t xml:space="preserve">ทำงานอื่นเป็นหลักและ ทำงานเกษตรในที่ถือครองด้วย </t>
  </si>
  <si>
    <t xml:space="preserve">Engaged in agricultural </t>
  </si>
  <si>
    <t>work on the holding and other works</t>
  </si>
  <si>
    <t>ถือครองอย่างเดียว</t>
  </si>
  <si>
    <t>ทำงานอื่นเป็นหลักและ ทำงานเกษตรในที่ถือครองด้วย</t>
  </si>
  <si>
    <t>(ไม่ทำงานเกษตรในที่ถือครอง)</t>
  </si>
  <si>
    <t>Not  economically active  work</t>
  </si>
  <si>
    <t>Engaged in agricultural work on  the holding only</t>
  </si>
  <si>
    <t xml:space="preserve">Mainly engaged </t>
  </si>
  <si>
    <t xml:space="preserve">Mainly engaged in </t>
  </si>
  <si>
    <t>in other works</t>
  </si>
  <si>
    <t xml:space="preserve">agricultural work </t>
  </si>
  <si>
    <t xml:space="preserve">(Not engaged  in agricultural </t>
  </si>
  <si>
    <t>on other holdings</t>
  </si>
  <si>
    <t>work on the holding)</t>
  </si>
  <si>
    <t xml:space="preserve">     ตาราง   16.7   จำนวนสมาชิกในครัวเรือนผู้ถือครองทำการเกษตรอายุ 10 ปีขึ้นไป  จำแนกตามลักษณะการทำงาน เพศ และหมวดอายุ (รวมผู้ถือครอง) </t>
  </si>
  <si>
    <t xml:space="preserve">ทำงานอื่นเป็นหลักและ  </t>
  </si>
  <si>
    <t xml:space="preserve">(ไม่ทำงานเกษตรในที่ถือครอง) Mainly engaged in other works (Not engaged </t>
  </si>
  <si>
    <t>in agricultural work</t>
  </si>
  <si>
    <t>on the holding)</t>
  </si>
  <si>
    <t xml:space="preserve">     ตาราง   16.7   จำนวนสมาชิกในครัวเรือนผู้ถือครองทำการเกษตรอายุ 10 ปีขึ้นไป  จำแนกตามลักษณะการทำงาน เพศ และหมวดอายุ (รวมผู้ถือครอง) (ต่อ)</t>
  </si>
  <si>
    <t>17.  ลักษณะทางด้านประชากรของผู้ถือครองทำการเกษตร  และสมาชิกในครัวเรือน (ไม่รวมบริษัทและห้างหุ้นส่วนนิติบุคคล)</t>
  </si>
  <si>
    <t xml:space="preserve">     ตาราง 17.1 จำนวนผู้ถือครองทำการเกษตร  จำแนกตาม เพศ หมวดอายุ และขนาดเนื้อที่ถือครองทั้งสิ้น </t>
  </si>
  <si>
    <t xml:space="preserve">     TABLE 17.1 NUMBER OF HOLDER  BY SEX, AGE GROUP AND SIZE OF TOTAL AREA OF HOLDING</t>
  </si>
  <si>
    <t xml:space="preserve">เพศและหมวดอายุ  </t>
  </si>
  <si>
    <t>ขนาดเนื้อที่ถือครองทั้งสิ้น  (ไร่)    Size of total area of holding (rai)</t>
  </si>
  <si>
    <t>Sex and age group</t>
  </si>
  <si>
    <t>ต่ำกว่า Under  2</t>
  </si>
  <si>
    <t>(รวม 0)</t>
  </si>
  <si>
    <t>And over</t>
  </si>
  <si>
    <t xml:space="preserve">รวม  Total  </t>
  </si>
  <si>
    <t>ต่ำกว่า  Under 15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</si>
  <si>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</si>
  <si>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</si>
  <si>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</si>
  <si>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</si>
  <si>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</si>
  <si>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</si>
  <si>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</si>
  <si>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</si>
  <si>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</si>
  <si>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</si>
  <si>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</si>
  <si>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ขึ้นไป and over</t>
  </si>
  <si>
    <t xml:space="preserve">     ตาราง 17.1 จำนวนผู้ถือครองทำการเกษตร  จำแนกตาม เพศ หมวดอายุ และขนาดเนื้อที่ถือครองทั้งสิ้น (ต่อ)</t>
  </si>
  <si>
    <t xml:space="preserve">     TABLE 17.1 NUMBER OF HOLDER  BY SEX, AGE GROUP AND SIZE OF TOTAL AREA OF HOLDING (Contd.)</t>
  </si>
  <si>
    <t xml:space="preserve">ชาย  Male  </t>
  </si>
  <si>
    <t xml:space="preserve">หญิง  Female </t>
  </si>
  <si>
    <t xml:space="preserve">     ตาราง 17.2 จำนวนผู้ถือครองและเนื้อที่ถือครองทำการเกษตร  จำแนกตามเพศ หมวดอายุ และขนาดครัวเรือนผู้ถือครอง</t>
  </si>
  <si>
    <t xml:space="preserve">     TABLE 17.2 NUMBER AND AREA OF HOLDINGS BY SEX, AGE GROUP OF HOLDER AND SIZE OF HOLDER'S HOUSEHOLD</t>
  </si>
  <si>
    <t>ขนาดครัวเรือนผู้ถือครอง    Size of holder's household</t>
  </si>
  <si>
    <t>10  คนขึ้นไป</t>
  </si>
  <si>
    <t>Sex and age group of holder</t>
  </si>
  <si>
    <t>Person</t>
  </si>
  <si>
    <t xml:space="preserve"> Persons</t>
  </si>
  <si>
    <t>Persons</t>
  </si>
  <si>
    <t xml:space="preserve"> Persons and over</t>
  </si>
  <si>
    <t xml:space="preserve">     ตาราง 17.2 จำนวนผู้ถือครองและเนื้อที่ถือครองทำการเกษตร  จำแนกตามเพศ หมวดอายุ และขนาดครัวเรือนผู้ถือครอง (ต่อ)</t>
  </si>
  <si>
    <t xml:space="preserve">     TABLE 17.2 NUMBER AND AREA OF HOLDINGS BY SEX, AGE GROUP OF HOLDER AND SIZE OF HOLDER'S HOUSEHOLD (Contd.)</t>
  </si>
  <si>
    <t xml:space="preserve">     ตาราง 17.3 จำนวนผู้ถือครองและเนื้อที่ถือครองทำการเกษตร  จำแนกตามขนาดครัวเรือนผู้ถือครอง และขนาดเนื้อที่ถือครองทั้งสิ้น</t>
  </si>
  <si>
    <t xml:space="preserve">     TABLE 17.3 NUMBER AND AREA OF HOLDINGS BY SIZE OF HOLDER'S HOUSEHOLD AND SIZE OF TOTAL AREA OF HOLDING</t>
  </si>
  <si>
    <t>รวม  Total</t>
  </si>
  <si>
    <t>2 - 5</t>
  </si>
  <si>
    <t>6 - 9</t>
  </si>
  <si>
    <t>10 - 19</t>
  </si>
  <si>
    <t xml:space="preserve">     ตาราง 17.4 จำนวนสมาชิกในครัวเรือนผู้ถือครองทำการเกษตร  จำแนกตามเพศ หมวดอายุ และขนาดเนื้อที่ถือครองทั้งสิ้น  (รวมผู้ถือครอง)</t>
  </si>
  <si>
    <t xml:space="preserve">     TABLE 17.4 NUMBER OF HOLDER'S HOUSEHOLD MEMBERS BY SEX, AGE GROUP AND SIZE OF TOTAL AREA OF HOLDING (INCLUDE HOLDERS)</t>
  </si>
  <si>
    <t>ขนาดเนื้อที่ถือครองทั้งสิ้น  (ไร่)       Size of total area of holding (rai)</t>
  </si>
  <si>
    <t>ต่ำกว่า   Under  2</t>
  </si>
  <si>
    <t>140  ขึ้นไป</t>
  </si>
  <si>
    <t>and over</t>
  </si>
  <si>
    <t xml:space="preserve">     ตาราง 17.4 จำนวนสมาชิกในครัวเรือนผู้ถือครองทำการเกษตร  จำแนกตามเพศ หมวดอายุ และขนาดเนื้อที่ถือครองทั้งสิ้น  (รวมผู้ถือครอง)  (ต่อ)</t>
  </si>
  <si>
    <t xml:space="preserve">     TABLE 17.4 NUMBER OF HOLDER'S HOUSEHOLD MEMBERS BY SEX, AGE GROUP AND SIZE OF TOTAL AREA OF HOLDING (INCLUDE HOLDERS)  (Contd.)</t>
  </si>
  <si>
    <t xml:space="preserve">     ตาราง 17.5 จำนวนสมาชิกในครัวเรือนผู้ถือครองทำการเกษตร จำแนกตามสถานภาพสมรส เพศ และขนาดเนื้อที่ถือครองทั้งสิ้น  (รวมผู้ถือครอง)</t>
  </si>
  <si>
    <t xml:space="preserve">     TABLE 17.5 NUMBER OF HOLDER'S HOUSEHOLD MEMBERS BY MARITAL STATUS , SEX AND SIZE OF TOTAL AREA OF HOLDING (INCLUDE HOLDERS)</t>
  </si>
  <si>
    <t xml:space="preserve">สถานภาพ Marital Status </t>
  </si>
  <si>
    <t>ขนาดเนื้อที่ถือครองทั้งสิ้น  (ไร่)  Size of total area of holding (rai)</t>
  </si>
  <si>
    <t>เพศ Sex</t>
  </si>
  <si>
    <t xml:space="preserve"> Total                                            </t>
  </si>
  <si>
    <t xml:space="preserve">Single                                            </t>
  </si>
  <si>
    <t xml:space="preserve">Partnership (Registered)                          </t>
  </si>
  <si>
    <t xml:space="preserve">Partnership (Not Registered)                      </t>
  </si>
  <si>
    <t xml:space="preserve">Widowed                                           </t>
  </si>
  <si>
    <t xml:space="preserve">Divorced                                          </t>
  </si>
  <si>
    <t xml:space="preserve">Separated                                         </t>
  </si>
  <si>
    <t xml:space="preserve">Unknow                                            </t>
  </si>
  <si>
    <t xml:space="preserve"> Male                                             </t>
  </si>
  <si>
    <t xml:space="preserve">     ตาราง 17.5 จำนวนสมาชิกในครัวเรือนผู้ถือครองทำการเกษตร จำแนกตามสถานภาพสมรส เพศ และขนาดเนื้อที่ถือครองทั้งสิ้น  (รวมผู้ถือครอง)  (ต่อ)</t>
  </si>
  <si>
    <t xml:space="preserve">     TABLE 17.5 NUMBER OF HOLDER'S HOUSEHOLD MEMBERS BY MARITAL STATUS , SEX AND SIZE OF TOTAL AREA OF HOLDING (INCLUDE HOLDERS)  (Contd.)</t>
  </si>
  <si>
    <t xml:space="preserve"> Female                                           </t>
  </si>
  <si>
    <t>18.  การศึกษาและการเป็นสมาชิกองค์กรด้านการเกษตร    EDUCATION AND MEMBERSHIP OF AGRICULTURAL ACTIVITY GROUPS</t>
  </si>
  <si>
    <t xml:space="preserve">     ตาราง 18.1 จำนวนผู้ถือครองทำการเกษตร  จำแนกตามระดับการศึกษาสูงสุดที่สำเร็จ และขนาดเนื้อที่ถือครองทั้งสิ้น</t>
  </si>
  <si>
    <t xml:space="preserve">     TABLE 18.1 NUMBER OF HOLDERS BY LEVEL OF EDUCATIONAL ATTAINMENT AND SIZE OF TOTAL AREA OF HOLDING</t>
  </si>
  <si>
    <t>ระดับการศึกษาสูงสุดที่สำเร็จ    Level of educational attainment</t>
  </si>
  <si>
    <t>ไม่มีการศึกษา</t>
  </si>
  <si>
    <t>ต่ำกว่า</t>
  </si>
  <si>
    <t>ประถมศึกษา</t>
  </si>
  <si>
    <t>มัธยมศึกษา</t>
  </si>
  <si>
    <t xml:space="preserve">ปวช. / ปวส. / ฝึกหัดครู </t>
  </si>
  <si>
    <t xml:space="preserve">ปริญญาตรี </t>
  </si>
  <si>
    <t>No education</t>
  </si>
  <si>
    <t>Elementary</t>
  </si>
  <si>
    <t>Secondary</t>
  </si>
  <si>
    <t>(รวมอนุปริญญาทุกสาขา)</t>
  </si>
  <si>
    <t>หรือสูงกว่า</t>
  </si>
  <si>
    <t xml:space="preserve">  Size of total area of  holding  (rai) </t>
  </si>
  <si>
    <t>Lower than</t>
  </si>
  <si>
    <t>education</t>
  </si>
  <si>
    <t xml:space="preserve">Bachelor </t>
  </si>
  <si>
    <t xml:space="preserve">elementary  </t>
  </si>
  <si>
    <t xml:space="preserve"> รวม  Total</t>
  </si>
  <si>
    <t xml:space="preserve">     ตาราง 18.2 จำนวนผู้ถือครองทำการเกษตร  จำแนกตามการเป็นสมาชิกองค์กรด้านการเกษตร และขนาดเนื้อที่ถือครองทั้งสิ้น</t>
  </si>
  <si>
    <t xml:space="preserve">     TABLE 18.2 NUMBER OF HOLDERS BY MEMBERSHIP OF AGRICULTURAL ACTIVITY GROUPS AND SIZE OF TOTAL AREA OF HOLDING</t>
  </si>
  <si>
    <t>ไม่เป็นสมาชิก</t>
  </si>
  <si>
    <t>เป็นสมาชิก</t>
  </si>
  <si>
    <t>องค์กรด้านการ</t>
  </si>
  <si>
    <t>Agricultural activity groups</t>
  </si>
  <si>
    <t>เกษตร</t>
  </si>
  <si>
    <t>สหกรณ์การเกษตร</t>
  </si>
  <si>
    <t>ธกส.</t>
  </si>
  <si>
    <t>กองทุนฟื้นฟูและ</t>
  </si>
  <si>
    <t xml:space="preserve">สมาคม / </t>
  </si>
  <si>
    <t xml:space="preserve">Holders not </t>
  </si>
  <si>
    <t>Holders being</t>
  </si>
  <si>
    <t>Farmer's group</t>
  </si>
  <si>
    <t>(ธนาคารเพื่อ</t>
  </si>
  <si>
    <t>พัฒนาการเกษตร</t>
  </si>
  <si>
    <t>สหพันธ์ /</t>
  </si>
  <si>
    <t xml:space="preserve">being in </t>
  </si>
  <si>
    <t>การเกษตรและ</t>
  </si>
  <si>
    <t>สถาบันด้าน</t>
  </si>
  <si>
    <t xml:space="preserve">membership </t>
  </si>
  <si>
    <t xml:space="preserve">of agricultural </t>
  </si>
  <si>
    <t xml:space="preserve"> Reconstruction </t>
  </si>
  <si>
    <t>การเกษตร</t>
  </si>
  <si>
    <t>activity groups</t>
  </si>
  <si>
    <t xml:space="preserve">and </t>
  </si>
  <si>
    <t xml:space="preserve">Association /   </t>
  </si>
  <si>
    <t>Development Fund</t>
  </si>
  <si>
    <t xml:space="preserve">federation /   </t>
  </si>
  <si>
    <t>agricultural institute</t>
  </si>
  <si>
    <t xml:space="preserve">19. รายได้และหนี้สินของครัวเรือนผู้ถือครองทำการเกษตร (ไม่รวมบริษัทและห้างหุ้นส่วนนิติบุคคล) </t>
  </si>
  <si>
    <t xml:space="preserve">     INCOME AND DEBT OF HOLDER'S HOUSEHOLD (EXCLUDING CORPORATION)</t>
  </si>
  <si>
    <t xml:space="preserve">     ตาราง 19.1 จำนวนผู้ถือครองทำการเกษตร  จำแนกตามแหล่งที่มาของรายได้ของครัวเรือน และขนาดเนื้อที่ถือครองทั้งสิ้น</t>
  </si>
  <si>
    <t xml:space="preserve">     TABLE 19.1 NUMBER OF HOLDERS BY SOURCE OF HOUSEHOLD INCOME AND SIZE OF TOTAL AREA OF HOLDING</t>
  </si>
  <si>
    <t>แหล่งที่มาของรายได้ของครัวเรือน    Source of household income</t>
  </si>
  <si>
    <t>จากการเกษตรอย่างเดียว</t>
  </si>
  <si>
    <t>จากการเกษตรและจากแหล่งอื่น    Agricultural and other source</t>
  </si>
  <si>
    <t>Size of total area of holding  (rai)</t>
  </si>
  <si>
    <t>ส่วนใหญ่จากการเกษตร</t>
  </si>
  <si>
    <t>ส่วนใหญ่จากการรับจ้างทำงานเกษตร</t>
  </si>
  <si>
    <t>ส่วนใหญ่จากแหล่งอื่น</t>
  </si>
  <si>
    <t>Agriculture only</t>
  </si>
  <si>
    <t>Mainly from</t>
  </si>
  <si>
    <t>Mainly from being</t>
  </si>
  <si>
    <t xml:space="preserve">Mainly from </t>
  </si>
  <si>
    <t>agriculture</t>
  </si>
  <si>
    <t>agricultural worker</t>
  </si>
  <si>
    <t>other sources</t>
  </si>
  <si>
    <t xml:space="preserve">     ตาราง 19.2 จำนวนผู้ถือครองทำการเกษตร  จำแนกตามรายได้จากผลผลิตทางการเกษตร ประเภทของการทำการเกษตร และขนาดเนื้อที่ถือครองทั้งสิ้น</t>
  </si>
  <si>
    <t xml:space="preserve">     TABLE 19.2 NUMBER OF HOLDERS BY INCOME FROM AGRICULTURAL PRODUCT, TYPE OF FARM  AND SIZE OF TOTAL AREA OF HOLDING</t>
  </si>
  <si>
    <t>ประเภทของการทำการเกษตรและ</t>
  </si>
  <si>
    <t>ยังไม่มีผลผลิต</t>
  </si>
  <si>
    <t xml:space="preserve">Not having </t>
  </si>
  <si>
    <t xml:space="preserve">5,001 - </t>
  </si>
  <si>
    <t xml:space="preserve">10,001 - </t>
  </si>
  <si>
    <t xml:space="preserve">20,001 - </t>
  </si>
  <si>
    <t xml:space="preserve">50,001 - </t>
  </si>
  <si>
    <t xml:space="preserve">100,001 - </t>
  </si>
  <si>
    <t xml:space="preserve">500,001 - </t>
  </si>
  <si>
    <t>Type of farm and size of total area of holding (rai)</t>
  </si>
  <si>
    <t xml:space="preserve">agricultural </t>
  </si>
  <si>
    <t>Under</t>
  </si>
  <si>
    <t>ขึ้นไป</t>
  </si>
  <si>
    <t>produce</t>
  </si>
  <si>
    <t xml:space="preserve">ผู้ถือครองทั้งสิ้น  All Holder </t>
  </si>
  <si>
    <t>ผู้ถือครองที่ปลูกพืชอย่างเดียว</t>
  </si>
  <si>
    <t xml:space="preserve">Holder growing crops only                                                                    </t>
  </si>
  <si>
    <t xml:space="preserve">     ตาราง 19.2 จำนวนผู้ถือครองทำการเกษตร  จำแนกตามรายได้จากผลผลิตทางการเกษตร ประเภทของการทำการเกษตร และขนาดเนื้อที่ถือครองทั้งสิ้น (ต่อ)</t>
  </si>
  <si>
    <t xml:space="preserve">     TABLE 19.2 NUMBER OF HOLDERS BY INCOME FROM AGRICULTURAL PRODUCT, TYPE OF FARM  AND SIZE OF TOTAL AREA OF HOLDING (Contd.)</t>
  </si>
  <si>
    <t>ผู้ถือครองที่เลี้ยงปศุสัตว์อย่างเดียว</t>
  </si>
  <si>
    <t xml:space="preserve">Holder rearing livestock only          </t>
  </si>
  <si>
    <t xml:space="preserve">Holder growing crops and rearing livestock                                </t>
  </si>
  <si>
    <t xml:space="preserve">     ตาราง 19.3 จำนวนผู้ถือครองทำการเกษตร  จำแนกตามการมีหนี้สิน วัตถุประสงค์ และขนาดเนื้อที่ถือครองทั้งสิ้น</t>
  </si>
  <si>
    <t xml:space="preserve">     TABLE 19.3 NUMBER OF HOLDERS BY BEING IN DEBT, PURPOSE AND SIZE OF TOTAL AREA OF HOLDING</t>
  </si>
  <si>
    <t>ผู้ถือครองที่มีหนี้สิ้น    Holders being in debt</t>
  </si>
  <si>
    <t>ผู้ถือครองที่ไม่มีหนี้สิน</t>
  </si>
  <si>
    <t>วัตถุประสงค์    Purpose</t>
  </si>
  <si>
    <t xml:space="preserve"> Holders not </t>
  </si>
  <si>
    <t>หนี้สินเพื่อการเกษตร</t>
  </si>
  <si>
    <t>being in debt</t>
  </si>
  <si>
    <t>Sub-total</t>
  </si>
  <si>
    <t>หนี้สินนอกการเกษตร</t>
  </si>
  <si>
    <t xml:space="preserve"> และนอกการเกษตร</t>
  </si>
  <si>
    <t xml:space="preserve">Debt for agriculture </t>
  </si>
  <si>
    <t xml:space="preserve">Debt out of agriculture </t>
  </si>
  <si>
    <t>Debt for agriculture</t>
  </si>
  <si>
    <t xml:space="preserve">and out of agriculture </t>
  </si>
  <si>
    <t xml:space="preserve">     ตาราง 19.4 จำนวนผู้ถือครองที่รายงานการมีหนี้สินเพื่อการเกษตรและจำนวนเงินที่เป็นหนี้  จำแนกตามแหล่งเงินกู้ และขนาดเนื้อที่ถือครองทั้งสิ้น</t>
  </si>
  <si>
    <t xml:space="preserve">     TABLE 19.4 NUMBER OF HOLDERS REPORTING DEBT FOR AGRICULTURE AND AMOUNT OF DEBT BY SOURCE OF LOAN </t>
  </si>
  <si>
    <t xml:space="preserve">                    AND SIZE OF TOTAL AREA OF HOLDING</t>
  </si>
  <si>
    <t>แหล่งเงินกู้    Source  of  loan</t>
  </si>
  <si>
    <t>ธนาคารเพื่อการเกษตรฯ (ธกส.)</t>
  </si>
  <si>
    <t>ธนาคารอื่นๆ / สถาบันการเงิน</t>
  </si>
  <si>
    <t>สหกรณ์ /กลุ่มเกษตร</t>
  </si>
  <si>
    <t>กองทุนหมู่บ้านและ</t>
  </si>
  <si>
    <t>Bank for agriculture and</t>
  </si>
  <si>
    <t>ชุมชนเมืองแห่งชาติ</t>
  </si>
  <si>
    <t xml:space="preserve">Other banks/Financial institute </t>
  </si>
  <si>
    <t>Cooperative/Farmer's group</t>
  </si>
  <si>
    <t>Village and city fund</t>
  </si>
  <si>
    <t>จำนวนเงินที่เป็นหนี้ทั้งสิ้น</t>
  </si>
  <si>
    <t>จำนวนผู้ถือครอง</t>
  </si>
  <si>
    <t>จำนวนเงิน</t>
  </si>
  <si>
    <t>Amount of debt</t>
  </si>
  <si>
    <t>Number of holders</t>
  </si>
  <si>
    <t xml:space="preserve">     ตาราง 19.4 จำนวนผู้ถือครองที่รายงานการมีหนี้สินเพื่อการเกษตรและจำนวนเงินที่เป็นหนี้  จำแนกตามแหล่งเงินกู้ และขนาดเนื้อที่ถือครองทั้งสิ้น (ต่อ)</t>
  </si>
  <si>
    <t xml:space="preserve">                    AND SIZE OF TOTAL AREA OF HOLDING  (Contd.)</t>
  </si>
  <si>
    <t>หน่วยราชการอื่นๆ</t>
  </si>
  <si>
    <t>พ่อค้าคนกลาง</t>
  </si>
  <si>
    <t>นายทุนกู้เงิน</t>
  </si>
  <si>
    <t>ญาติ/เพื่อนบ้าน/บุคคลอื่น</t>
  </si>
  <si>
    <t>Other  government  agencies</t>
  </si>
  <si>
    <t>Middleman</t>
  </si>
  <si>
    <t>Money lender</t>
  </si>
  <si>
    <t>Relative / Neighbour / Others</t>
  </si>
  <si>
    <t>จำนวนเงินที่เป็นหนี้ (บาท)    Amount of debt (baht)</t>
  </si>
  <si>
    <t xml:space="preserve">แหล่งเงินกู้    </t>
  </si>
  <si>
    <t>ต่ำกว่า  Under</t>
  </si>
  <si>
    <t>2,001 -</t>
  </si>
  <si>
    <t>5,001 -</t>
  </si>
  <si>
    <t>10,001 -</t>
  </si>
  <si>
    <t>20,001 -</t>
  </si>
  <si>
    <t>50,001 -</t>
  </si>
  <si>
    <t>100,001 -</t>
  </si>
  <si>
    <t>500,001 -</t>
  </si>
  <si>
    <t>Source of loan</t>
  </si>
  <si>
    <t>ขึ้นไป  and over</t>
  </si>
  <si>
    <t xml:space="preserve">ธกส.                                              </t>
  </si>
  <si>
    <t xml:space="preserve">ธนาคารอื่น ๆ / สถาบันการเงิน                      </t>
  </si>
  <si>
    <t xml:space="preserve">สหกรณ์/กลุ่มเกษตรกร                               </t>
  </si>
  <si>
    <t xml:space="preserve">กองทุนหมู่บ้านและชุมชนเมืองแห่งชาติ               </t>
  </si>
  <si>
    <t xml:space="preserve">หน่วยราชการอื่น ๆ                                 </t>
  </si>
  <si>
    <t xml:space="preserve">ญาติ/เพื่อนบ้าน/บุคคลอื่น                         </t>
  </si>
  <si>
    <t xml:space="preserve">     ตาราง 19.5 จำนวนผู้ถือครองที่รายงานการมีหนี้สินเพื่อการเกษตร  จำแนกตามจำนวนเงินที่เป็นหนี้ และแหล่งเงินกู้</t>
  </si>
  <si>
    <t xml:space="preserve">     TABLE 19.5 NUMBER OF HOLDERS REPORTING DEBT FOR AGRICULTURE BY AMOUNT OF DEBT AND SOURCE OF LOAN</t>
  </si>
  <si>
    <t xml:space="preserve">     ตาราง 19.6 จำนวนผู้ถือครองที่รายงานการมีหนี้สินเพื่อการเกษตรจากแหล่งเงินกู้นอกระบบ  จำแนกตามจำนวนเงินที่เป็นหนี้ แหล่งเงินกู้ และอัตราดอกเบี้ยต่อเดือน</t>
  </si>
  <si>
    <t xml:space="preserve">     TABLE 19.6 NUMBER OF HOLDERS REPORTING DEBT FOR AGRICULTURE FROM UNORGANIZED MARKET BY AMOUNT OF DEBT, </t>
  </si>
  <si>
    <t xml:space="preserve">                    SOURCE OF LOAN AND INTEREST RATE PER MONTH</t>
  </si>
  <si>
    <t xml:space="preserve">แหล่งเงินกู้และอัตราดอกเบี้ยต่อเดือน  </t>
  </si>
  <si>
    <t>Source of loan and interest rate per month</t>
  </si>
  <si>
    <t>(percent)</t>
  </si>
  <si>
    <t>1 - 1.99</t>
  </si>
  <si>
    <t xml:space="preserve">2 - 4.99 </t>
  </si>
  <si>
    <t>5 - 9.99</t>
  </si>
  <si>
    <t>10 - 14.99</t>
  </si>
  <si>
    <t>15 - 19.99</t>
  </si>
  <si>
    <t xml:space="preserve">     ตาราง 19.6 จำนวนผู้ถือครองที่รายงานการมีหนี้สินเพื่อการเกษตรจากแหล่งเงินกู้นอกระบบ  จำแนกตามจำนวนเงินที่เป็นหนี้ แหล่งเงินกู้ และอัตราดอกเบี้ยต่อเดือน (ต่อ)</t>
  </si>
  <si>
    <t xml:space="preserve">                    SOURCE OF LOAN AND INTEREST RATE PER MONTH (Contd.)</t>
  </si>
  <si>
    <t xml:space="preserve">   Relative / Neighbour / Others                  </t>
  </si>
  <si>
    <t xml:space="preserve">     TABLE  15.3   NUMBER OF HOLDINGS WITH CROPS BY USING ORGANIC FERTILIZER ,  TYPE OF ORGANIC FERTILIZER AND SIZE OF TOTAL AREA OF HOLDINGS</t>
  </si>
  <si>
    <t>ต่ำกว่า   Under 2</t>
  </si>
  <si>
    <t>ต่ำกว่า    2</t>
  </si>
  <si>
    <t xml:space="preserve">เพาะปลูกพืชและเลี้ยงปศุสัตว์ </t>
  </si>
  <si>
    <t>เพาะปลูกพืชและเพาะเลี้ยงสัตว์น้ำ</t>
  </si>
  <si>
    <t>เลี้ยงปศุสัตว์และเพาะเลี้ยงสัตว์น้ำ</t>
  </si>
  <si>
    <t>Cultivating crops and</t>
  </si>
  <si>
    <t xml:space="preserve">ในพื้นที่น้ำจืด </t>
  </si>
  <si>
    <t>ในพื้นที่น้ำจืด</t>
  </si>
  <si>
    <t xml:space="preserve"> เนื้อที่</t>
  </si>
  <si>
    <t>4 ผืน</t>
  </si>
  <si>
    <t xml:space="preserve"> 4 parcels</t>
  </si>
  <si>
    <t xml:space="preserve">5 ผืน </t>
  </si>
  <si>
    <t>5 parcels</t>
  </si>
  <si>
    <t>6 ผืนขึ้นไป</t>
  </si>
  <si>
    <t xml:space="preserve"> 6 parcels and over</t>
  </si>
  <si>
    <t xml:space="preserve"> Area</t>
  </si>
  <si>
    <t xml:space="preserve">รวมทั้งสิ้น                </t>
  </si>
  <si>
    <t xml:space="preserve">ไม่มีเนื้อที่ถือครอง         </t>
  </si>
  <si>
    <t xml:space="preserve"> 0 parcel</t>
  </si>
  <si>
    <t xml:space="preserve"> 1 parcel</t>
  </si>
  <si>
    <t>2 parcels</t>
  </si>
  <si>
    <t xml:space="preserve"> 3 parcels</t>
  </si>
  <si>
    <t xml:space="preserve">1 ผืน                    </t>
  </si>
  <si>
    <t xml:space="preserve">2 ผืน                      </t>
  </si>
  <si>
    <t xml:space="preserve"> 3 ผืน                       </t>
  </si>
  <si>
    <t xml:space="preserve"> Others</t>
  </si>
  <si>
    <t xml:space="preserve">ที่ปลูกสวนป่า </t>
  </si>
  <si>
    <t xml:space="preserve">ทุ่งหญ้าเลี้ยงสัตว์ </t>
  </si>
  <si>
    <t xml:space="preserve"> 2 - 5</t>
  </si>
  <si>
    <t xml:space="preserve"> 6 - 9</t>
  </si>
  <si>
    <t xml:space="preserve"> 10 - 19</t>
  </si>
  <si>
    <t>ผลผลิต</t>
  </si>
  <si>
    <t xml:space="preserve"> Product</t>
  </si>
  <si>
    <t xml:space="preserve"> Sub - total</t>
  </si>
  <si>
    <t>Size of total area of holding (Rai)</t>
  </si>
  <si>
    <t xml:space="preserve"> Non - glutinous</t>
  </si>
  <si>
    <t>ข้าวเจ้า</t>
  </si>
  <si>
    <t xml:space="preserve"> Glutinous</t>
  </si>
  <si>
    <t>Wood apple</t>
  </si>
  <si>
    <t>Margosa (Neem tree)</t>
  </si>
  <si>
    <t xml:space="preserve"> Number of holdings</t>
  </si>
  <si>
    <t>Chinese cabbage</t>
  </si>
  <si>
    <t>Chinese radish</t>
  </si>
  <si>
    <t>Wild spider</t>
  </si>
  <si>
    <t>Nettle</t>
  </si>
  <si>
    <t>Banana paper</t>
  </si>
  <si>
    <t>Wild rice</t>
  </si>
  <si>
    <t>Straw mushroom (volvariella)</t>
  </si>
  <si>
    <t>Kwaokruae</t>
  </si>
  <si>
    <t>Koklan</t>
  </si>
  <si>
    <t>Fang</t>
  </si>
  <si>
    <t>Plukaw</t>
  </si>
  <si>
    <t>Marakeenok</t>
  </si>
  <si>
    <t>Magratuabloang</t>
  </si>
  <si>
    <t>Jatropha</t>
  </si>
  <si>
    <t>โคยังไม่ให้น้ำนม</t>
  </si>
  <si>
    <t xml:space="preserve"> 1 - 2</t>
  </si>
  <si>
    <t xml:space="preserve"> 3 - 4</t>
  </si>
  <si>
    <t xml:space="preserve"> 5 - 9</t>
  </si>
  <si>
    <t>Number of livestock of holdin (heads)</t>
  </si>
  <si>
    <t xml:space="preserve">     TABLE 12.3 NUMBER OF HOLDINGS REARING BUFFALO AND NUMBER OF BUFFALOES BY NUMBER OF BUFFALOES OF HOLDING</t>
  </si>
  <si>
    <t xml:space="preserve"> 1 - 19</t>
  </si>
  <si>
    <t xml:space="preserve"> 20 - 99</t>
  </si>
  <si>
    <t xml:space="preserve">ห่าน </t>
  </si>
  <si>
    <t>Goose</t>
  </si>
  <si>
    <t xml:space="preserve">     ตาราง 12.7 จำนวนผู้ถือครองที่เลี้ยงและน้ำหนักรังไหม จำแนกตามชนิดพันธุ์ และปริมาณผลผลิตที่ผลิตได้</t>
  </si>
  <si>
    <t xml:space="preserve">เพาะเลี้ยง </t>
  </si>
  <si>
    <t>Culture</t>
  </si>
  <si>
    <t>เพาะฟัก/อนุบาลสัตว์น้ำ</t>
  </si>
  <si>
    <t xml:space="preserve"> Breeding/Nursing</t>
  </si>
  <si>
    <t xml:space="preserve">        เพาะเลี้ยง/เพาะฟัก และอนุบาลสัตว์น้ำ     </t>
  </si>
  <si>
    <t>Culture and Breeding/Nursing</t>
  </si>
  <si>
    <t xml:space="preserve"> Sale</t>
  </si>
  <si>
    <t>ขาย</t>
  </si>
  <si>
    <t>Consumption</t>
  </si>
  <si>
    <t xml:space="preserve">บริโภค </t>
  </si>
  <si>
    <t>Sale</t>
  </si>
  <si>
    <t xml:space="preserve">ขาย </t>
  </si>
  <si>
    <t xml:space="preserve">     ตาราง 13.1 การเพาะเลี้ยงสัตว์น้ำในพื้นที่น้ำจืด : จำนวนผู้ถือครองจำแนกตามลักษณะการดำเนินงาน วัตถุประสงค์หลัก และขนาดเนื้อที่ผิวน้ำที่ใช้เพาะเลี้ยง</t>
  </si>
  <si>
    <t xml:space="preserve">     TABLE 13.2 FRESH WATER CULTURE : NUMBER OF HOLDINGS AND WATER AREA UNDER CULTURE BY MAIN PURPOSE AND SIZE OF WATER AREA UNDER CULTURE</t>
  </si>
  <si>
    <t xml:space="preserve">     ตาราง 13.2  การเพาะเลี้ยงสัตว์น้ำในพื้นที่น้ำจืด : จำนวนผู้ถือครอง และเนื้อที่ผิวน้ำที่ใช้เพาะเลี้ยง จำแนกตามวัตถุประสงค์หลัก และขนาดเนื้อที่ผิวน้ำที่ใช้เพาะเลี้ยง</t>
  </si>
  <si>
    <t xml:space="preserve">     ตาราง  14.3  จำนวนเครื่องจักร เครื่องมือ และอุปกรณ์การขนส่งเพื่อการเกษตร  จำแนกตามขนาดเนื้อที่ถือครองทั้งสิ้น  และชนิดของเครื่องจักรฯ </t>
  </si>
  <si>
    <t xml:space="preserve">ขนาดเนื้อที่ถือครองทั้งสิ้น (ไร่)  Size of total area of  holding (rai) </t>
  </si>
  <si>
    <t xml:space="preserve">     ตาราง  14.3  จำนวนเครื่องจักร เครื่องมือ และอุปกรณ์การขนส่งเพื่อการเกษตร  จำแนกตามขนาดเนื้อที่ถือครองทั้งสิ้น  และชนิดของเครื่องจักรฯ (ต่อ)</t>
  </si>
  <si>
    <t xml:space="preserve">เพาะปลูกพืช, เลี้ยงปศุสัตว์ </t>
  </si>
  <si>
    <t xml:space="preserve">และเพาะเลี้ยงสัตว์น้ำในพื้นที่น้ำจืด  </t>
  </si>
  <si>
    <t>ปลากด</t>
  </si>
  <si>
    <t>Catfish</t>
  </si>
  <si>
    <t>ปลากดคัง</t>
  </si>
  <si>
    <t>ปลากระดี่</t>
  </si>
  <si>
    <t>Moonligh Gourami</t>
  </si>
  <si>
    <t>ปลากาดำ</t>
  </si>
  <si>
    <t>ปลากระบอก</t>
  </si>
  <si>
    <t>Mullet</t>
  </si>
  <si>
    <t>ปลากราย</t>
  </si>
  <si>
    <t>ปลากะพง</t>
  </si>
  <si>
    <t>Sea Bass (Giant seapech)</t>
  </si>
  <si>
    <t>ปลาจาระเม็ด(น้ำจืด)</t>
  </si>
  <si>
    <t>Pacu</t>
  </si>
  <si>
    <t>ปลาจีน</t>
  </si>
  <si>
    <t>Chinese Major Carps</t>
  </si>
  <si>
    <t>ปลาชะโด</t>
  </si>
  <si>
    <t>Giant Snake-head fish</t>
  </si>
  <si>
    <t>ปลาทับทิม/นิลแดง</t>
  </si>
  <si>
    <t>ปลานวลจันทร์เทศ</t>
  </si>
  <si>
    <t>Mrigal</t>
  </si>
  <si>
    <t>ปลาบึก</t>
  </si>
  <si>
    <t>Mekong Giant Catfish</t>
  </si>
  <si>
    <t>ปลาบู่</t>
  </si>
  <si>
    <t>Sand Goby</t>
  </si>
  <si>
    <t>ปลายี่สก</t>
  </si>
  <si>
    <t>Price cap</t>
  </si>
  <si>
    <t>ปลายี่สกเทศ</t>
  </si>
  <si>
    <t>Rohu</t>
  </si>
  <si>
    <t>ปลาสลิด</t>
  </si>
  <si>
    <t>Snake Skin Gourami (Sepat Siam)</t>
  </si>
  <si>
    <t>ปลาสลาด</t>
  </si>
  <si>
    <t>Grey Feather Back (Knife Fish)</t>
  </si>
  <si>
    <t>ปลาหมอเทศ</t>
  </si>
  <si>
    <t>Java tilapia (Malayan)</t>
  </si>
  <si>
    <t>ปลาหมอไทย</t>
  </si>
  <si>
    <t>Common climbimg perch</t>
  </si>
  <si>
    <t>ปลาหมออื่นๆ</t>
  </si>
  <si>
    <t>Other fish</t>
  </si>
  <si>
    <t>ปลาไหล</t>
  </si>
  <si>
    <t>Swamp Eel</t>
  </si>
  <si>
    <t>ปลามรกต</t>
  </si>
  <si>
    <t>Shark Catfish</t>
  </si>
  <si>
    <t>ปลาอื่น ๆ</t>
  </si>
  <si>
    <t>ปลาสวยงามต่าง ๆ</t>
  </si>
  <si>
    <t>Ornamental fish</t>
  </si>
  <si>
    <t>กบ</t>
  </si>
  <si>
    <t>Frog</t>
  </si>
  <si>
    <t>กุ้งกุลาดำ (เฉพาะที่เลี้ยงในพื้นที่น้ำจืด)</t>
  </si>
  <si>
    <t>Jumbo tiger prawn</t>
  </si>
  <si>
    <t>กุ้งน้ำจืดอื่นๆ</t>
  </si>
  <si>
    <t>Other freshwater prawn</t>
  </si>
  <si>
    <t>ตะพาบน้ำ</t>
  </si>
  <si>
    <t>Soft-shelled turtles</t>
  </si>
  <si>
    <t>เลี้ยงปศุสัตว์</t>
  </si>
  <si>
    <t xml:space="preserve">Cultivating crops and        </t>
  </si>
  <si>
    <t>เพาะปลูกพืชและเพาะเลี้ยงสัตว์</t>
  </si>
  <si>
    <t>น้ำในพื้นที่น้ำจืด</t>
  </si>
  <si>
    <t>เลี้ยงปศุสัตว์และเพาะเลี้ยงสัตว์</t>
  </si>
  <si>
    <t>Rearing livestock and</t>
  </si>
  <si>
    <t>เพาะปลูกพืช, เลี้ยงปศุสัตว์ และเพาะเลี้ยง</t>
  </si>
  <si>
    <t xml:space="preserve">สัตว์น้ำในพื้นที่น้ำจืด </t>
  </si>
  <si>
    <t>เพาะปลูกพืชและ</t>
  </si>
  <si>
    <t xml:space="preserve">เลี้ยงปศุสัตว์ </t>
  </si>
  <si>
    <t>บริษัทหรือห้างหุ้นส่วน</t>
  </si>
  <si>
    <t>นิติบุคคล</t>
  </si>
  <si>
    <t>Two or more individual</t>
  </si>
  <si>
    <t>บุคคล 2 คนขึ้นไปที่อยู่ต่างครัวเรือน</t>
  </si>
  <si>
    <t xml:space="preserve">หรือ ครัวเรือน 2 ครัวเรือนขึ้นไป </t>
  </si>
  <si>
    <t xml:space="preserve"> of different households or</t>
  </si>
  <si>
    <t xml:space="preserve"> two or more households</t>
  </si>
  <si>
    <t xml:space="preserve">             </t>
  </si>
  <si>
    <t xml:space="preserve">ขนาดเนื้อที่ถือครองทั้งสิ้น (ไร่)           </t>
  </si>
  <si>
    <t>STK / KSN</t>
  </si>
  <si>
    <t xml:space="preserve"> and ornamental plant</t>
  </si>
  <si>
    <t>Vegetable crop, herb, flower</t>
  </si>
  <si>
    <t>ที่ปลูกพืชผัก สมุนไพร</t>
  </si>
  <si>
    <t xml:space="preserve"> และไม้ดอก ไม้ประดับ </t>
  </si>
  <si>
    <t xml:space="preserve">     ตาราง 12.3 จำนวนผู้ถือครองที่เลี้ยงกระบือและจำนวนกระบือ จำแนกตามจำนวนกระบือที่เลี้ยง</t>
  </si>
  <si>
    <t xml:space="preserve">     ตาราง 12.6 จำนวนผู้ถือครองที่เลี้ยงและจำนวนไก่ เป็ด ห่าน จำแนกตามชนิดพันธุ์ และ จำนวนปศุสัตว์ที่เลี้ยง</t>
  </si>
  <si>
    <t xml:space="preserve">under culture </t>
  </si>
  <si>
    <t>(rai)</t>
  </si>
  <si>
    <t>under culture</t>
  </si>
  <si>
    <t xml:space="preserve">                      AND MAJOR SPECIES  (Contd.)</t>
  </si>
  <si>
    <t xml:space="preserve">     TABLE  15.2   AREA TREATED BY INORGANIC FERTILIZER AND QUANTITY USED BY KIND OF CROPS AND SIZE OF TOTAL AREA OF HOLDING </t>
  </si>
  <si>
    <t xml:space="preserve">                         (Contd.) </t>
  </si>
  <si>
    <t xml:space="preserve">                        AND SIZE OF TOTAL AREA OF HOLDING</t>
  </si>
  <si>
    <t xml:space="preserve">     TABLE   16.3   NUMBER OF PERMANENT WORKERS FOR AGRICULTURE BY SEX, SOURCE OF PERMANENT WORKERS AND SIZE </t>
  </si>
  <si>
    <t xml:space="preserve">                         OF TOTAL AREA OF HOLDING</t>
  </si>
  <si>
    <t xml:space="preserve">     ตาราง   16.5   จำนวนผู้ถือครองและเนื้อที่ถือครองทำการเกษตร  จำแนกตามลักษณะการทำงาน เพศ และหมวดอายุของผู้ถือครอง (ไม่รวมบริษัทและห้างหุ้นส่วนนิติบุคคล) (ต่อ)</t>
  </si>
  <si>
    <t xml:space="preserve">     TABLE  16.5   NUMBER AND AREA OF HOLDINGS BY ACTIVITY STATUS , SEX AND AGE GROUP OF HOLDER (EXCLUDING CORPORATION) (Contd.)</t>
  </si>
  <si>
    <t xml:space="preserve">Size of total area of  holding  </t>
  </si>
  <si>
    <t xml:space="preserve">     TABLE 5.2 AREA OF HOLDINGS BY LAND TENURE AND SIZE OF TOTAL AREA OF HOLDING</t>
  </si>
  <si>
    <t xml:space="preserve">   เนื้อที่    Area</t>
  </si>
  <si>
    <t>อำเภอ Amphoe</t>
  </si>
  <si>
    <r>
      <t xml:space="preserve">ข้าวนาปี First crop </t>
    </r>
    <r>
      <rPr>
        <b/>
        <vertAlign val="superscript"/>
        <sz val="16"/>
        <rFont val="TH SarabunPSK"/>
        <family val="2"/>
      </rPr>
      <t>1 /</t>
    </r>
    <r>
      <rPr>
        <b/>
        <sz val="16"/>
        <rFont val="TH SarabunPSK"/>
        <family val="2"/>
      </rPr>
      <t xml:space="preserve"> ( In - season rice)</t>
    </r>
  </si>
  <si>
    <r>
      <t>ข้าวนาปี First crop</t>
    </r>
    <r>
      <rPr>
        <b/>
        <vertAlign val="superscript"/>
        <sz val="16"/>
        <rFont val="TH SarabunPSK"/>
        <family val="2"/>
      </rPr>
      <t>1/</t>
    </r>
    <r>
      <rPr>
        <b/>
        <sz val="16"/>
        <rFont val="TH SarabunPSK"/>
        <family val="2"/>
      </rPr>
      <t xml:space="preserve"> ( In - season rice)</t>
    </r>
  </si>
  <si>
    <r>
      <rPr>
        <vertAlign val="superscript"/>
        <sz val="16"/>
        <rFont val="TH SarabunPSK"/>
        <family val="2"/>
      </rPr>
      <t>1/</t>
    </r>
    <r>
      <rPr>
        <sz val="16"/>
        <rFont val="TH SarabunPSK"/>
        <family val="2"/>
      </rPr>
      <t xml:space="preserve"> รวมข้าวไร่</t>
    </r>
  </si>
  <si>
    <r>
      <rPr>
        <vertAlign val="superscript"/>
        <sz val="16"/>
        <rFont val="TH SarabunPSK"/>
        <family val="2"/>
      </rPr>
      <t>1/</t>
    </r>
    <r>
      <rPr>
        <sz val="16"/>
        <rFont val="TH SarabunPSK"/>
        <family val="2"/>
      </rPr>
      <t xml:space="preserve"> Including upland rice</t>
    </r>
  </si>
  <si>
    <r>
      <t>ข้าวนาปี First crop</t>
    </r>
    <r>
      <rPr>
        <b/>
        <vertAlign val="superscript"/>
        <sz val="16"/>
        <rFont val="TH SarabunPSK"/>
        <family val="2"/>
      </rPr>
      <t xml:space="preserve"> 1 /</t>
    </r>
    <r>
      <rPr>
        <b/>
        <sz val="16"/>
        <rFont val="TH SarabunPSK"/>
        <family val="2"/>
      </rPr>
      <t xml:space="preserve"> ( In - season rice)</t>
    </r>
  </si>
  <si>
    <t xml:space="preserve">     TABLE 9.1 PERMANENT CROP : NUMBER OF HOLDINGS, PLANTED AREA AND NUMBER OF TREES BY PLANTATION FEATURES AND NAME OF CROP CULTIVATED (Contd.)</t>
  </si>
  <si>
    <t xml:space="preserve">     TALBE 10.2 FLOWER AND ORNAMENTAL PLANT : NUMBER OF HOLDINGS, PLANTED AND HARVESTED AREA BY NAME</t>
  </si>
  <si>
    <t xml:space="preserve">                      OF CROP CULTIVATED</t>
  </si>
  <si>
    <t xml:space="preserve">     TALBE 10.2 FLOWER AND ORNAMENTAL PLANT : NUMBER OF HOLDINGS, PLANTED AND HARVESTED AREA BY NAME </t>
  </si>
  <si>
    <t xml:space="preserve">                     OF CROP CULTIVATED (Contd.)</t>
  </si>
  <si>
    <t xml:space="preserve"> Number of livestock of holding </t>
  </si>
  <si>
    <t>(heads)</t>
  </si>
  <si>
    <r>
      <t>จำนวนตัว</t>
    </r>
    <r>
      <rPr>
        <b/>
        <sz val="14"/>
        <rFont val="TH SarabunPSK"/>
        <family val="2"/>
      </rPr>
      <t xml:space="preserve"> Number of heads</t>
    </r>
  </si>
  <si>
    <t xml:space="preserve">                     AND MAJOR SPECIES  (Contd.)</t>
  </si>
  <si>
    <t xml:space="preserve">                      AND MAJOR SPECIES (Contd.) </t>
  </si>
  <si>
    <t xml:space="preserve">   - ใช้พ่วงกับรถแทรกเตอร์  4  ล้อ    </t>
  </si>
  <si>
    <t xml:space="preserve">แหล่งที่มาของเครื่องจักรฯ ที่ใช้    Source of machinery and equipment </t>
  </si>
  <si>
    <t xml:space="preserve">140 </t>
  </si>
  <si>
    <t xml:space="preserve">ต่ำกว่า Under  2    </t>
  </si>
  <si>
    <t>140  ขึ้นไป and over</t>
  </si>
  <si>
    <t>รวม   Total</t>
  </si>
  <si>
    <t xml:space="preserve">ชนิดของปุ๋ยอินทรีย์    Type of organic fertilizers </t>
  </si>
  <si>
    <t>หมายเหตุ :  ผู้ถือครอง  1  รายอาจรายงานการใช้ปุ๋ยมากกว่า 1 วิธี</t>
  </si>
  <si>
    <t xml:space="preserve">Note      :  One holding may report more than one method of  fertilizers </t>
  </si>
  <si>
    <t xml:space="preserve">วิธีป้องกัน/กำจัดศัตรูพืช  </t>
  </si>
  <si>
    <t xml:space="preserve">Note      :  One holding may report more than one method of using pesticide </t>
  </si>
  <si>
    <t>หมายเหตุ :  ผู้ถือครอง  1  รายอาจรายงานการป้องกัน/กำจัดศัตรูพืชมากกว่า 1 วิธี</t>
  </si>
  <si>
    <t>10 - 14</t>
  </si>
  <si>
    <t>70 ปีขึ้นไป  and over</t>
  </si>
  <si>
    <t xml:space="preserve"> ชาย  Male</t>
  </si>
  <si>
    <t>หญิง   Female</t>
  </si>
  <si>
    <t>ชาย  Male</t>
  </si>
  <si>
    <t>หญิง  Female</t>
  </si>
  <si>
    <t>หมายเหตุ :  ผู้ถือครอง  1  รายอาจรายงานการเป็นสมาชิกองค์กรด้านการเกษตรมากกว่า 1 องค์กร</t>
  </si>
  <si>
    <t>Note      :  One holding may report more than one method of Agricultural activity groups</t>
  </si>
  <si>
    <t xml:space="preserve">องค์กรด้านการเกษตร </t>
  </si>
  <si>
    <t>ผู้ถือครองที่ปลูกพืชและเลี้ยงปศุสัตว์</t>
  </si>
  <si>
    <t>ผู้ถือครองที่เลี้ยงปศุสัตว์และเพาะเลี้ยงสัตว์น้ำในพื้นที่น้ำจืด</t>
  </si>
  <si>
    <r>
      <t xml:space="preserve">รายได้จากผลผลิตทางการเกษตร (บาท) </t>
    </r>
    <r>
      <rPr>
        <b/>
        <sz val="16"/>
        <rFont val="TH SarabunPSK"/>
        <family val="2"/>
      </rPr>
      <t xml:space="preserve">    Income from agricultural product (Baht) </t>
    </r>
  </si>
  <si>
    <t>.</t>
  </si>
  <si>
    <t>จำนวนเงิน :  ล้านบาท</t>
  </si>
  <si>
    <t>Amount of debt  : Million Bath</t>
  </si>
  <si>
    <t xml:space="preserve">   รวม Total</t>
  </si>
  <si>
    <t xml:space="preserve">ต่ำกว่า Under 1 </t>
  </si>
  <si>
    <t>20 ขึ้นไป and over</t>
  </si>
  <si>
    <t xml:space="preserve"> พ่อค้าคนกลาง Middleman                                      </t>
  </si>
  <si>
    <t xml:space="preserve">  นายทุนเงินกู้ Money lender                                   </t>
  </si>
  <si>
    <t xml:space="preserve">    ญาติ/เพื่อนบ้าน/บุคคลอื่น</t>
  </si>
  <si>
    <t>โสด</t>
  </si>
  <si>
    <t>สมรส (จดทะเบียน)</t>
  </si>
  <si>
    <t>สมรส (ไม่จดทะเบียน)</t>
  </si>
  <si>
    <t xml:space="preserve">cooperrative   </t>
  </si>
  <si>
    <t>Bank for agriculture and agricultural</t>
  </si>
  <si>
    <t>Other banks/Financial institute</t>
  </si>
  <si>
    <t xml:space="preserve">cooperrative/Farmer's group  </t>
  </si>
  <si>
    <t>Other government agencies</t>
  </si>
  <si>
    <t>พ่อค้าคนกลาง  Middleman</t>
  </si>
  <si>
    <t xml:space="preserve">นายทุนเงินกู้    Money lender                                 </t>
  </si>
  <si>
    <t xml:space="preserve">Relative/Neighbour/Others </t>
  </si>
  <si>
    <t>หมายเหตุ :  ผู้ถือครอง  1  รายอาจรายงานการกู้เงินจากแหล่งเงินกู้ได้มากกว่า 1 ราย</t>
  </si>
  <si>
    <t>Note      :  One holding may report more than one source of loan</t>
  </si>
  <si>
    <t xml:space="preserve">     ตาราง 13.3 การเพาะเลี้ยงสัตว์น้ำในพื้นที่น้ำจืด : จำนวนผู้ถือครองที่เพาะเลี้ยงฯ และเนื้อที่ผิวน้ำที่ใช้เพาะเลี้ยง จำแนกตามประเภทการเลี้ยง และชนิดสัตว์น้ำหลัก</t>
  </si>
  <si>
    <t xml:space="preserve">     ตาราง 13.4 การเพาะเลี้ยงสัตว์น้ำในพื้นที่น้ำจืด : จำนวนผู้ถือครองที่รายงานการให้ผลผลิต และเนื้อที่ผิวน้ำที่ใช้เพาะเลี้ยง จำแนกตามลักษณะของหน่วยเลี้ยงและชนิดสัตว์น้ำหลัก</t>
  </si>
  <si>
    <t xml:space="preserve">     TABLE 13.4 FRESH WATER CULTURE : NUMBER OF HOLDINGS REPORTING PRODUCT AND WATER AREA UNDER CULTURE BY TYPE OF CULTURE</t>
  </si>
  <si>
    <t xml:space="preserve">     ตาราง 13.4 การเพาะเลี้ยงสัตว์น้ำในพื้นที่น้ำจืด : จำนวนผู้ถือครองที่รายงานการให้ผลผลิต และเนื้อที่ผิวน้ำที่ใช้เพาะเลี้ยง จำแนกตามลักษณะของหน่วยเลี้ยงและชนิดสัตว์น้ำหลัก (ต่อ)</t>
  </si>
  <si>
    <t xml:space="preserve">     TABLE 13.4 FRESH WATER CULTURE : NUMBER OF HOLDINGS REPORTING PRODUCT AND WATER AREA UNDER CULTURE BY TYPE OF CULTURE FACILITIES</t>
  </si>
  <si>
    <t>หม้าย</t>
  </si>
  <si>
    <t>หย่าร้าง</t>
  </si>
  <si>
    <t>แยกกันอยู่</t>
  </si>
  <si>
    <t>เคยสมรส แต่ไม่ทราบสถานภาพ</t>
  </si>
  <si>
    <t xml:space="preserve">     ผู้ถือครองที่เพาะปลูกพืช เลี้ยงปศุสัตว์ และเพาะเลี้ยงสัตว์น้ำในพื้นที่น้ำจืด</t>
  </si>
  <si>
    <t xml:space="preserve"> รวม  Total </t>
  </si>
  <si>
    <t xml:space="preserve">     ตาราง 5.3(*) จำนวนผู้ถือครองที่รายงานการมีเนื้อที่ของตนเองและเนื้อที่ถือครอง จำแนกตามเอกสารสิทธิ์ รายอำเภอ</t>
  </si>
  <si>
    <t xml:space="preserve">     TABLE 13.4 FRESH WATER CULTURE : NUMBER OF HOLDINGS REPORTING PRODUCT AND WATER AREA UNDER CULTURE BY TYPE OF CULTURE </t>
  </si>
  <si>
    <t>Eagle wood</t>
  </si>
  <si>
    <t>Snake Skin Gourami               (Sepat Siam)</t>
  </si>
  <si>
    <t>กุ้งกุลาดำ (เฉพาะที่     เลี้ยงในพื้นที่น้ำจืด)</t>
  </si>
  <si>
    <t xml:space="preserve">     ตาราง 13.4 การเพาะเลี้ยงสัตว์น้ำในพื้นที่น้ำจืด : จำนวนผู้ถือครองที่รายงานการให้ผลผลิต และเนื้อที่ผิวน้ำที่ใช้เพาะเลี้ยง จำแนกตามลักษณะของหน่วยเลี้ยงและชนิดสัตว์น้ำหลัก  (ต่อ)</t>
  </si>
  <si>
    <t xml:space="preserve">     TABLE 13.4 FRESH WATER CULTURE : NUMBER OF HOLDINGS REPORTING PRODUCT AND WATER AREA UNDER CULTURE BY TYPE OF CULTURE FACILITIES </t>
  </si>
  <si>
    <t>ผู้ถือครองที่ปลูกพืชและเพาะเลี้ยงสัตว์น้ำในพื้นที่น้ำจืด</t>
  </si>
  <si>
    <t>ผู้ถือครองที่เพาะเลี้ยงสัตว์ในพื้นที่น้ำจืด</t>
  </si>
  <si>
    <t>Agricultural unregistered of holders</t>
  </si>
  <si>
    <t xml:space="preserve">     TABLE 1.1  NUMBER OF HOLDINGS BY AGRICULTURAL REGISTRATION OF HOLDER AND SIZE OF TOTAL AREA OF HOLDING</t>
  </si>
  <si>
    <t xml:space="preserve"> Freshwater Culture</t>
  </si>
  <si>
    <t xml:space="preserve">Cultivating crops and </t>
  </si>
  <si>
    <t>freshwater culture</t>
  </si>
  <si>
    <t xml:space="preserve">Rearing livestock and </t>
  </si>
  <si>
    <t xml:space="preserve">Cultivating crops , rearing livestock </t>
  </si>
  <si>
    <t>and freshwater culture</t>
  </si>
  <si>
    <t>Freshwater cultare</t>
  </si>
  <si>
    <t>rearing livestock</t>
  </si>
  <si>
    <t>Cultivating crops , rearing livestock</t>
  </si>
  <si>
    <t xml:space="preserve"> and freshwater culture</t>
  </si>
  <si>
    <t xml:space="preserve">     TABLE 3.1 NUMBER AND AREA OF HOLDINGS BY LEGAL STATUS OF HOLDER AND SIZE OF TOTAL AREA OF HOLDING</t>
  </si>
  <si>
    <t xml:space="preserve">     TABLE 5.1(*) NUMBER OF HOLDINGS BY LAND TENURE AND AMPHOE</t>
  </si>
  <si>
    <t>ส.ป.ก. 4-01 / น.ค. /</t>
  </si>
  <si>
    <t xml:space="preserve">ส.ท.ก. / ก.ส.น. </t>
  </si>
  <si>
    <t>NS 2 / SK1</t>
  </si>
  <si>
    <t>น.ส. 2 / ส.ค. 1</t>
  </si>
  <si>
    <t>อื่น ๆ (รวม ภ.บ.ท./อ.3)</t>
  </si>
  <si>
    <t>Others (PBT/A3)</t>
  </si>
  <si>
    <t>น.ส.5/น.ส.3/น.ส.3ก/น.ส.3ข</t>
  </si>
  <si>
    <t>Title deed/NS 5/NS 3/</t>
  </si>
  <si>
    <t>NS 3K/NS 3Khor</t>
  </si>
  <si>
    <t>ส.ป.ก. 4-01/น.ค./</t>
  </si>
  <si>
    <t xml:space="preserve">ส.ท.ก./ก.ส.น. </t>
  </si>
  <si>
    <t>SPK 4-01/NK/</t>
  </si>
  <si>
    <t>STK/KSN</t>
  </si>
  <si>
    <t>น.ส. 2/ส.ค. 1</t>
  </si>
  <si>
    <t>NS 2/SK1</t>
  </si>
  <si>
    <t>TABLE 5.3 NUMBER OF HOLDINGS REPORTING OWN LAND AND AREA OWNED BY TYPE OF DOCUMENTARY OF RIGHT AND SIZE OF TOTAL AREA OF HOLDING</t>
  </si>
  <si>
    <t>ตาราง 5.3 จำนวนผู้ถือครองที่รายงานการมีเนื้อที่ของตนเองและเนื้อที่ถือครอง จำแนกตามเอกสารสิทธิ์ และขนาดเนื้อที่ถือครองทั้งสิ้น</t>
  </si>
  <si>
    <t xml:space="preserve">     TABLE 5.3(*) NUMBER OF HOLDINGS REPORTING OWN LAND AND AREA OWNED BY TYPE OF DOCUMENTARY OF RIGHT AND AMPHOE</t>
  </si>
  <si>
    <t xml:space="preserve"> Title deed/NS 5</t>
  </si>
  <si>
    <t>NS 3K/NJ 3Khor</t>
  </si>
  <si>
    <t>Forest (Planted)</t>
  </si>
  <si>
    <t xml:space="preserve"> Forest (Planted)</t>
  </si>
  <si>
    <t>เพื่อบริโภค For Consumption</t>
  </si>
  <si>
    <t>เพื่อขาย For Sale</t>
  </si>
  <si>
    <t>เพื่อบริโภคและขาย For Consumption and sale</t>
  </si>
  <si>
    <t xml:space="preserve"> and glutinous</t>
  </si>
  <si>
    <t>and glutinous</t>
  </si>
  <si>
    <t>glutinous</t>
  </si>
  <si>
    <t>Cassin, Thai Copper Pod</t>
  </si>
  <si>
    <t>Carambola, Staf fruit</t>
  </si>
  <si>
    <t>Mafai</t>
  </si>
  <si>
    <t>Chinese pear</t>
  </si>
  <si>
    <t>Siamese rosewood</t>
  </si>
  <si>
    <t xml:space="preserve">     TABLE 10.1 VEGETABLE CROP AND HERB : NUMBER OF HOLDINGS, PLANTED AND HARVESTED AREA BY NAME OF CROP CULTIVATED</t>
  </si>
  <si>
    <t>Sweet vegetable</t>
  </si>
  <si>
    <t xml:space="preserve">     TABLE 10.1 VEGETABLE CROP AND HERB : NUMBER OF HOLDINGS, PLANTED AND HARVESTED AREA BY NAME OF CROP CULTIVATED (Contd.)</t>
  </si>
  <si>
    <t xml:space="preserve">     ตาราง 10.2 ไม้ดอกไม้ประดับ : จำนวนผู้ถือครองที่ปลูก เนื้อที่เพาะปลูกและเก็บเกี่ยว จำแนกตามพืชที่ปลูก</t>
  </si>
  <si>
    <t>White champaca</t>
  </si>
  <si>
    <t xml:space="preserve">     ตาราง 10.2 ไม้ดอกไม้ประดับ : จำนวนผู้ถือครองที่ปลูก เนื้อที่เพาะปลูกและเก็บเกี่ยว จำแนกตามพืชที่ปลูก (ต่อ)</t>
  </si>
  <si>
    <t xml:space="preserve">Aster </t>
  </si>
  <si>
    <t>Dieffenbachia</t>
  </si>
  <si>
    <t>Aglaonema</t>
  </si>
  <si>
    <t xml:space="preserve">     TABLE 11.1 FIELD CROPS : NUMBER OF HOLDINGS, PLANTED AND HARVESTED AREA BY NAME OF CROP CULTIVATED</t>
  </si>
  <si>
    <t xml:space="preserve">     TABLE 11.1 FIELD CROPS : NUMBER OF HOLDINGS, PLANTED AND HARVESTED AREA BY NAME OF CROP CULTIVATED (Contd.) </t>
  </si>
  <si>
    <t>(Fattened)</t>
  </si>
  <si>
    <t>crossed breed</t>
  </si>
  <si>
    <t xml:space="preserve">     TABLE 12.6 NUMBER OF HOLDINGS REARING CHICKENS , DUCKS AND GOOSE AND NUMBER OF LIVESTOCK  HEADS BY KIND OF BREEDING </t>
  </si>
  <si>
    <t xml:space="preserve">                     AND NUMBER OF LIVESTOCK OF HOLDING</t>
  </si>
  <si>
    <t xml:space="preserve"> Water area under culture</t>
  </si>
  <si>
    <t>เนื้อที่ผิวน้ำ</t>
  </si>
  <si>
    <t xml:space="preserve">     TABLE 13.3 FRESH WATER CULTURE : NUMBER OF HOLDINGS FRESH WATER CULTURE AND WATER AREA UNDER CULTURE BY TYPE OF CULTURE SYSTEM </t>
  </si>
  <si>
    <t xml:space="preserve">                     AND MAJOR SPECIES</t>
  </si>
  <si>
    <t>Major species</t>
  </si>
  <si>
    <t>Red Tail Mystus</t>
  </si>
  <si>
    <t>Black Shark</t>
  </si>
  <si>
    <t>Clown Feather Back</t>
  </si>
  <si>
    <t>Striped Snake-head fish</t>
  </si>
  <si>
    <t>Walking Catfish (Pla-Duk)</t>
  </si>
  <si>
    <t>Walking Catfish (Pla-Duk-Big-ui)</t>
  </si>
  <si>
    <t>Common Silver Barb</t>
  </si>
  <si>
    <t>Nile Tilapia</t>
  </si>
  <si>
    <t>Common Carb</t>
  </si>
  <si>
    <t xml:space="preserve">                     AND MAJOR SPECIES (Contd.)</t>
  </si>
  <si>
    <t>Price Carp</t>
  </si>
  <si>
    <t>Grey Feather Back, Knife Fish</t>
  </si>
  <si>
    <t>Striped Catfish (Pla Swai)</t>
  </si>
  <si>
    <t>Java Tilapia (Malayan)</t>
  </si>
  <si>
    <t>Common Climbimg Perch</t>
  </si>
  <si>
    <t>Morakod, Hybrid Pangasius</t>
  </si>
  <si>
    <t>Jumbo Tiger Prawn</t>
  </si>
  <si>
    <t>Other Freshwater Prawn</t>
  </si>
  <si>
    <t>Soft-Shelled Turtles</t>
  </si>
  <si>
    <t>Red-niletilapia</t>
  </si>
  <si>
    <t xml:space="preserve">Planter  and seeder                                         </t>
  </si>
  <si>
    <t xml:space="preserve">Planter  and seeder   </t>
  </si>
  <si>
    <t xml:space="preserve">Vegetable crop, herb, flowers </t>
  </si>
  <si>
    <t xml:space="preserve"> Employ permanent  workers</t>
  </si>
  <si>
    <t xml:space="preserve"> Not employ agricultural workers</t>
  </si>
  <si>
    <t>Emplay Permanent and</t>
  </si>
  <si>
    <t>occasional workers</t>
  </si>
  <si>
    <t xml:space="preserve">                        (INCLUDING HOLDER)</t>
  </si>
  <si>
    <t xml:space="preserve">     TABLE  16.7   NUMBER OF HOLDER'S HOUSEHOLD MEMBERS AGE 10 YEARS  AND OVER BY ACTIVITY STATUS , SEX AND AGE GROUP   (INCLUDING HOLDER)   (Contd.)</t>
  </si>
  <si>
    <t xml:space="preserve">     TABLE  16.7   NUMBER OF HOLDER'S HOUSEHOLD MEMBERS AGE 10 YEARS  AND OVER BY ACTIVITY STATUS , SEX AND AGE GROUP   (INCLUDING HOLDER )   (Contd.)</t>
  </si>
  <si>
    <t xml:space="preserve">     TABLE  16.7   NUMBER OF HOLDER'S HOUSEHOLD MEMBERS AGE 10 YEARS  AND OVER BY ACTIVITY STATUS , SEX AND AGE GROUP   (INCLUDING HOLDER)</t>
  </si>
  <si>
    <t xml:space="preserve">Vocationale ducation / </t>
  </si>
  <si>
    <t xml:space="preserve">Teachers ' trainning </t>
  </si>
  <si>
    <t xml:space="preserve"> in education)</t>
  </si>
  <si>
    <t>(every diploma</t>
  </si>
  <si>
    <t>in membership</t>
  </si>
  <si>
    <t>of agricultural</t>
  </si>
  <si>
    <t xml:space="preserve">  Size of total area of  holding </t>
  </si>
  <si>
    <t xml:space="preserve"> (rai) </t>
  </si>
  <si>
    <t>สหกรณ์การเกษตร เพื่อการ</t>
  </si>
  <si>
    <t>ตลาด หรือ ความร่วมมือ</t>
  </si>
  <si>
    <t>ทางการเกษตรแบบอื่นๆ</t>
  </si>
  <si>
    <t xml:space="preserve"> for marketing or  </t>
  </si>
  <si>
    <t xml:space="preserve"> Other agricultural </t>
  </si>
  <si>
    <t>cooperation</t>
  </si>
  <si>
    <t>Agricultural coorperation</t>
  </si>
  <si>
    <t xml:space="preserve">Member of Bank </t>
  </si>
  <si>
    <t xml:space="preserve">for agriculture  </t>
  </si>
  <si>
    <t>and co-operative</t>
  </si>
  <si>
    <t>Farmer's</t>
  </si>
  <si>
    <t>fund</t>
  </si>
  <si>
    <t>product</t>
  </si>
  <si>
    <t>Holder fresh water culture only</t>
  </si>
  <si>
    <t xml:space="preserve">Holder growing crops, rearing livestock and fresh water culture                         </t>
  </si>
  <si>
    <t>Holder growing crops and fresh water culture</t>
  </si>
  <si>
    <t xml:space="preserve">Holder rearing livestock and fresh water culture                                       </t>
  </si>
  <si>
    <t xml:space="preserve">Size of total area of </t>
  </si>
  <si>
    <t>holding  (rai)</t>
  </si>
  <si>
    <t>agricultural cooperative</t>
  </si>
  <si>
    <t xml:space="preserve">Size of total area of holding  </t>
  </si>
  <si>
    <t xml:space="preserve">     -</t>
  </si>
  <si>
    <t xml:space="preserve">                            OF TOTAL AREA OF HOLDING</t>
  </si>
  <si>
    <t xml:space="preserve">      OF TOTAL AREA OF HOLDING (Contd.)</t>
  </si>
  <si>
    <t xml:space="preserve">จำนวนตัว </t>
  </si>
  <si>
    <t>Number of heads</t>
  </si>
  <si>
    <t xml:space="preserve">                     FACILITIES AND MAJOR SPECIES  </t>
  </si>
  <si>
    <t xml:space="preserve">                     FACILITIES AND MAJOR SPECIES  (Contd.)</t>
  </si>
  <si>
    <t>Employ occasional workers</t>
  </si>
  <si>
    <t xml:space="preserve">                        AND SIZE OF TOTAL AREA OF HOLDING  (Contd.)</t>
  </si>
  <si>
    <t xml:space="preserve">    </t>
  </si>
  <si>
    <t xml:space="preserve">เพศและหมวดอายุของผู้ถือครองSex and age group of holder  </t>
  </si>
  <si>
    <t>รวมทั้งสิ้น
Total</t>
  </si>
  <si>
    <t>รวม
Sub - total</t>
  </si>
  <si>
    <t xml:space="preserve">เพศและหมวดอายุของผู้ถือครอง
Sex and age group of holder  </t>
  </si>
  <si>
    <t xml:space="preserve">      DEMOGRAPHIC CHARACTERISTICS OF HOLDER AND MEMBER (EXCLUDING CORPORATION)</t>
  </si>
  <si>
    <t xml:space="preserve">     ตาราง 6.1(*) จำนวนผู้ถือครองที่รายงานการใช้ประโยชน์ในที่ดินและเนื้อที่ถือครองทำการเกษตร รายอำเภอ</t>
  </si>
  <si>
    <t xml:space="preserve">     TABLE 6.1(*) NUMBER OF HOLDINGS REPORTING LAND USE AND AREA OF HOLDING BY AMPHOHE</t>
  </si>
  <si>
    <t xml:space="preserve">     ตาราง 6.1(*) จำนวนผู้ถือครองที่รายงานการใช้ประโยชน์ในที่ดินและเนื้อที่ถือครองทำการเกษตร รายอำเภอ (ต่อ)</t>
  </si>
  <si>
    <t xml:space="preserve">     TABLE 6.1(*) NUMBER OF HOLDINGS REPORTING LAND USE AND AREA OF HOLDING BY AMPHOE (Contd.)</t>
  </si>
  <si>
    <t xml:space="preserve">     ตาราง  15.3   จำนวนผู้ถือครองที่ปลูกพืช  จำแนกตามการใช้ปุ๋ยอินทรีย์ ชนิดของปุ๋ยอินทรีย์ และขนาดเนื้อที่ถือครองทั้งสิ้น</t>
  </si>
  <si>
    <t xml:space="preserve">     ตาราง 13.3 การเพาะเลี้ยงสัตว์น้ำในพื้นที่น้ำจืด : จำนวนผู้ถือครอง และเนื้อที่ผิวน้ำที่ใช้เพาะเลี้ยง จำแนกตามประเภทการเลี้ยง และชนิดสัตว์น้ำหลัก (ต่อ)</t>
  </si>
  <si>
    <t xml:space="preserve">     ตาราง 9.1 พืชยืนต้นและไม้ผล : จำนวนผู้ถือครองที่ปลูก เนื้อที่เพาะปลูก และจำนวนต้น จำแนกตามลักษณะการปลูก และพืชที่ปลูก</t>
  </si>
  <si>
    <t xml:space="preserve">     ตาราง 9.1 พืชยืนต้นและไม้ผล : จำนวนผู้ถือครองที่ปลูก เนื้อที่เพาะปลูก และจำนวนต้น จำแนกตามลักษณะการปลูก และพืชที่ปลูก (ต่อ)</t>
  </si>
  <si>
    <t xml:space="preserve">     ตาราง 9.2 สวนป่า (ปลูก) : จำนวนผู้ถือครองที่ปลูก เนื้อที่เพาะปลูก และจำนวนต้น จำแนกตามลักษณะการปลูก และพืชที่ปลูก</t>
  </si>
  <si>
    <t xml:space="preserve">     ตาราง 5.1(*) จำนวนผู้ถือครองทำการเกษตร จำแนกตามลักษณะการถือครองที่ดิน รายอำเภอ</t>
  </si>
  <si>
    <t xml:space="preserve">     ตาราง 2.1(*) จำนวนผู้ถือครองและเนื้อที่ถือครองทำการเกษตร จำแนกตามลักษณะการดำเนินงานและขนาดเนื้อที่ถือครองทั้งสิ้น รายอำเภอ (ต่อ)</t>
  </si>
  <si>
    <t xml:space="preserve">     TABLE 2.1(*) NUMBER AND AREA OF HOLDINGS BY ACTIVITY OF HOLDING AND SIZE OF TOTAL AREA OF HOLDING AND AMPHOE (Contd.)</t>
  </si>
  <si>
    <t xml:space="preserve">     TABLE 2.1(*) NUMBER AND AREA OF HOLDINGS BY ACTIVITY OF HOLDING AND SIZE OF TOTAL AREA OF HOLDING AND AMPHOE</t>
  </si>
  <si>
    <t xml:space="preserve">     ตาราง 2.1(*) จำนวนผู้ถือครองและเนื้อที่ถือครองทำการเกษตร จำแนกตามลักษณะการดำเนินงานและขนาดเนื้อที่ถือครองทั้งสิ้น รายอำเภอ</t>
  </si>
  <si>
    <t xml:space="preserve">     TABLE  16.6    NUMBER OF HOLDER'S HOUSEHOLD MEMBERS AGE 10 YEARS AND OVER BY ACTIVITY STATUS, AND SIZE OF TOTAL AREA OF HOLDING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</si>
</sst>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#,##0_ ;\-#,##0\ "/>
    <numFmt numFmtId="189" formatCode="#,##0.0"/>
  </numFmts>
  <fonts count="3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sz val="10"/>
      <name val="TH SarabunPSK"/>
      <family val="2"/>
    </font>
    <font>
      <vertAlign val="superscript"/>
      <sz val="16"/>
      <name val="TH SarabunPSK"/>
      <family val="2"/>
    </font>
    <font>
      <b/>
      <sz val="16"/>
      <color indexed="8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color theme="1"/>
      <name val="TH SarabunPSK"/>
      <family val="2"/>
    </font>
    <font>
      <sz val="16"/>
      <color rgb="FF00B050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0"/>
      <name val="TH SarabunPSK"/>
      <family val="2"/>
    </font>
    <font>
      <b/>
      <sz val="16"/>
      <color theme="1"/>
      <name val="TH SarabunPSK"/>
      <family val="2"/>
    </font>
    <font>
      <b/>
      <sz val="10"/>
      <color theme="1"/>
      <name val="TH SarabunPSK"/>
      <family val="2"/>
    </font>
    <font>
      <b/>
      <vertAlign val="superscript"/>
      <sz val="16"/>
      <name val="TH SarabunPSK"/>
      <family val="2"/>
    </font>
    <font>
      <b/>
      <sz val="11"/>
      <name val="TH SarabunPSK"/>
      <family val="2"/>
    </font>
    <font>
      <b/>
      <sz val="10"/>
      <color indexed="8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4"/>
      <color indexed="8"/>
      <name val="TH SarabunPSK"/>
      <family val="2"/>
    </font>
    <font>
      <b/>
      <sz val="15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67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vertical="top" wrapText="1"/>
    </xf>
    <xf numFmtId="0" fontId="2" fillId="0" borderId="0" xfId="0" applyFont="1" applyFill="1"/>
    <xf numFmtId="3" fontId="2" fillId="0" borderId="0" xfId="0" applyNumberFormat="1" applyFont="1" applyFill="1" applyAlignment="1">
      <alignment horizontal="right" indent="1"/>
    </xf>
    <xf numFmtId="0" fontId="2" fillId="0" borderId="0" xfId="0" applyFont="1" applyFill="1" applyAlignment="1">
      <alignment horizontal="right" indent="1"/>
    </xf>
    <xf numFmtId="3" fontId="2" fillId="0" borderId="0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/>
    <xf numFmtId="0" fontId="2" fillId="0" borderId="0" xfId="0" applyFont="1" applyFill="1" applyAlignment="1">
      <alignment vertical="top"/>
    </xf>
    <xf numFmtId="0" fontId="2" fillId="0" borderId="0" xfId="0" applyFont="1" applyFill="1" applyBorder="1" applyAlignment="1">
      <alignment horizontal="right" vertical="top" wrapText="1"/>
    </xf>
    <xf numFmtId="0" fontId="2" fillId="0" borderId="10" xfId="0" applyFont="1" applyFill="1" applyBorder="1" applyAlignment="1">
      <alignment horizontal="left" vertical="top" wrapText="1"/>
    </xf>
    <xf numFmtId="3" fontId="2" fillId="0" borderId="0" xfId="0" applyNumberFormat="1" applyFont="1" applyFill="1"/>
    <xf numFmtId="0" fontId="2" fillId="0" borderId="0" xfId="0" applyFont="1" applyFill="1" applyAlignment="1">
      <alignment horizontal="right"/>
    </xf>
    <xf numFmtId="3" fontId="2" fillId="0" borderId="0" xfId="1" applyNumberFormat="1" applyFont="1" applyFill="1" applyBorder="1" applyAlignment="1">
      <alignment horizontal="right" vertical="top" wrapText="1"/>
    </xf>
    <xf numFmtId="187" fontId="2" fillId="0" borderId="0" xfId="0" applyNumberFormat="1" applyFont="1" applyFill="1"/>
    <xf numFmtId="3" fontId="2" fillId="0" borderId="0" xfId="0" applyNumberFormat="1" applyFont="1" applyFill="1" applyBorder="1" applyAlignment="1">
      <alignment horizontal="right" vertical="top" wrapText="1" indent="2"/>
    </xf>
    <xf numFmtId="0" fontId="2" fillId="0" borderId="0" xfId="0" applyFont="1" applyFill="1" applyBorder="1"/>
    <xf numFmtId="3" fontId="2" fillId="0" borderId="11" xfId="0" applyNumberFormat="1" applyFont="1" applyFill="1" applyBorder="1" applyAlignment="1">
      <alignment horizontal="right" vertical="top" wrapText="1" inden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3" fontId="2" fillId="0" borderId="20" xfId="0" applyNumberFormat="1" applyFont="1" applyFill="1" applyBorder="1" applyAlignment="1">
      <alignment horizontal="right" vertical="top" wrapText="1" indent="1"/>
    </xf>
    <xf numFmtId="3" fontId="2" fillId="0" borderId="0" xfId="0" applyNumberFormat="1" applyFont="1" applyFill="1" applyAlignment="1"/>
    <xf numFmtId="0" fontId="2" fillId="0" borderId="1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vertical="top" wrapText="1"/>
    </xf>
    <xf numFmtId="3" fontId="2" fillId="0" borderId="11" xfId="0" applyNumberFormat="1" applyFont="1" applyFill="1" applyBorder="1" applyAlignment="1">
      <alignment horizontal="right" vertical="top" wrapText="1" indent="5"/>
    </xf>
    <xf numFmtId="0" fontId="2" fillId="0" borderId="0" xfId="0" applyFont="1" applyFill="1" applyBorder="1" applyAlignment="1">
      <alignment horizontal="left" vertical="top" wrapText="1" indent="4"/>
    </xf>
    <xf numFmtId="3" fontId="3" fillId="0" borderId="0" xfId="0" applyNumberFormat="1" applyFont="1" applyBorder="1" applyAlignment="1">
      <alignment horizontal="right" indent="1"/>
    </xf>
    <xf numFmtId="0" fontId="2" fillId="0" borderId="0" xfId="0" applyFont="1" applyFill="1" applyBorder="1" applyAlignment="1">
      <alignment horizontal="left" vertical="top" wrapText="1" indent="1"/>
    </xf>
    <xf numFmtId="3" fontId="2" fillId="0" borderId="11" xfId="0" applyNumberFormat="1" applyFont="1" applyFill="1" applyBorder="1" applyAlignment="1">
      <alignment horizontal="right" vertical="top" wrapText="1" indent="2"/>
    </xf>
    <xf numFmtId="0" fontId="2" fillId="0" borderId="8" xfId="0" applyFont="1" applyFill="1" applyBorder="1" applyAlignment="1">
      <alignment vertical="top" wrapText="1"/>
    </xf>
    <xf numFmtId="3" fontId="2" fillId="0" borderId="13" xfId="0" applyNumberFormat="1" applyFont="1" applyFill="1" applyBorder="1" applyAlignment="1">
      <alignment horizontal="right" vertical="top" wrapText="1" indent="8"/>
    </xf>
    <xf numFmtId="3" fontId="2" fillId="0" borderId="11" xfId="0" applyNumberFormat="1" applyFont="1" applyFill="1" applyBorder="1" applyAlignment="1">
      <alignment horizontal="right" vertical="top" wrapText="1" indent="8"/>
    </xf>
    <xf numFmtId="0" fontId="2" fillId="0" borderId="0" xfId="0" applyFont="1" applyFill="1" applyAlignment="1">
      <alignment vertical="center"/>
    </xf>
    <xf numFmtId="3" fontId="2" fillId="0" borderId="11" xfId="0" applyNumberFormat="1" applyFont="1" applyFill="1" applyBorder="1" applyAlignment="1">
      <alignment horizontal="right" vertical="top" wrapText="1" indent="4"/>
    </xf>
    <xf numFmtId="0" fontId="2" fillId="0" borderId="0" xfId="0" applyFont="1" applyFill="1" applyBorder="1" applyAlignment="1">
      <alignment horizontal="center" vertical="top" wrapText="1"/>
    </xf>
    <xf numFmtId="49" fontId="2" fillId="0" borderId="0" xfId="0" applyNumberFormat="1" applyFont="1"/>
    <xf numFmtId="0" fontId="3" fillId="0" borderId="0" xfId="0" applyFont="1"/>
    <xf numFmtId="49" fontId="2" fillId="0" borderId="0" xfId="0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49" fontId="3" fillId="0" borderId="0" xfId="0" applyNumberFormat="1" applyFont="1" applyBorder="1"/>
    <xf numFmtId="49" fontId="2" fillId="0" borderId="0" xfId="0" applyNumberFormat="1" applyFont="1" applyBorder="1" applyAlignment="1">
      <alignment horizontal="center" vertical="center"/>
    </xf>
    <xf numFmtId="4" fontId="3" fillId="0" borderId="0" xfId="0" applyNumberFormat="1" applyFont="1"/>
    <xf numFmtId="3" fontId="3" fillId="0" borderId="32" xfId="0" applyNumberFormat="1" applyFont="1" applyBorder="1" applyAlignment="1">
      <alignment horizontal="right" indent="1"/>
    </xf>
    <xf numFmtId="3" fontId="3" fillId="0" borderId="20" xfId="0" applyNumberFormat="1" applyFont="1" applyBorder="1" applyAlignment="1">
      <alignment horizontal="right" indent="1"/>
    </xf>
    <xf numFmtId="49" fontId="3" fillId="0" borderId="20" xfId="0" applyNumberFormat="1" applyFont="1" applyBorder="1"/>
    <xf numFmtId="49" fontId="3" fillId="0" borderId="0" xfId="0" applyNumberFormat="1" applyFont="1"/>
    <xf numFmtId="4" fontId="3" fillId="0" borderId="0" xfId="0" applyNumberFormat="1" applyFont="1" applyBorder="1"/>
    <xf numFmtId="49" fontId="2" fillId="0" borderId="0" xfId="0" applyNumberFormat="1" applyFont="1" applyAlignment="1">
      <alignment horizontal="right" vertical="top"/>
    </xf>
    <xf numFmtId="49" fontId="7" fillId="0" borderId="0" xfId="0" applyNumberFormat="1" applyFont="1"/>
    <xf numFmtId="49" fontId="4" fillId="0" borderId="0" xfId="0" applyNumberFormat="1" applyFont="1" applyAlignment="1">
      <alignment vertical="top"/>
    </xf>
    <xf numFmtId="49" fontId="2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 indent="1"/>
    </xf>
    <xf numFmtId="49" fontId="2" fillId="0" borderId="0" xfId="0" applyNumberFormat="1" applyFont="1" applyAlignment="1">
      <alignment horizontal="left" vertical="center"/>
    </xf>
    <xf numFmtId="49" fontId="4" fillId="0" borderId="0" xfId="0" applyNumberFormat="1" applyFont="1"/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/>
    </xf>
    <xf numFmtId="49" fontId="2" fillId="0" borderId="34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left" vertical="top"/>
    </xf>
    <xf numFmtId="49" fontId="2" fillId="0" borderId="21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4" fontId="6" fillId="0" borderId="0" xfId="0" applyNumberFormat="1" applyFont="1" applyAlignment="1">
      <alignment vertical="top"/>
    </xf>
    <xf numFmtId="49" fontId="2" fillId="0" borderId="22" xfId="0" applyNumberFormat="1" applyFont="1" applyBorder="1" applyAlignment="1">
      <alignment horizontal="center" vertical="center"/>
    </xf>
    <xf numFmtId="49" fontId="2" fillId="0" borderId="0" xfId="0" applyNumberFormat="1" applyFont="1" applyBorder="1"/>
    <xf numFmtId="49" fontId="2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left" vertical="top"/>
    </xf>
    <xf numFmtId="49" fontId="8" fillId="0" borderId="0" xfId="0" applyNumberFormat="1" applyFont="1"/>
    <xf numFmtId="49" fontId="9" fillId="0" borderId="0" xfId="0" applyNumberFormat="1" applyFont="1" applyBorder="1" applyAlignment="1">
      <alignment horizontal="left" vertical="top"/>
    </xf>
    <xf numFmtId="49" fontId="8" fillId="0" borderId="4" xfId="0" applyNumberFormat="1" applyFont="1" applyBorder="1"/>
    <xf numFmtId="49" fontId="2" fillId="0" borderId="34" xfId="0" applyNumberFormat="1" applyFont="1" applyBorder="1" applyAlignment="1">
      <alignment horizontal="center" vertical="top"/>
    </xf>
    <xf numFmtId="49" fontId="10" fillId="0" borderId="0" xfId="0" applyNumberFormat="1" applyFont="1"/>
    <xf numFmtId="4" fontId="10" fillId="0" borderId="0" xfId="0" applyNumberFormat="1" applyFont="1"/>
    <xf numFmtId="0" fontId="10" fillId="0" borderId="0" xfId="0" applyFont="1"/>
    <xf numFmtId="49" fontId="2" fillId="0" borderId="0" xfId="0" applyNumberFormat="1" applyFont="1" applyAlignment="1"/>
    <xf numFmtId="49" fontId="2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indent="2"/>
    </xf>
    <xf numFmtId="49" fontId="2" fillId="0" borderId="21" xfId="0" applyNumberFormat="1" applyFont="1" applyBorder="1" applyAlignment="1">
      <alignment horizontal="centerContinuous" vertical="center"/>
    </xf>
    <xf numFmtId="49" fontId="2" fillId="0" borderId="4" xfId="0" applyNumberFormat="1" applyFont="1" applyBorder="1"/>
    <xf numFmtId="49" fontId="2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centerContinuous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11" fillId="0" borderId="0" xfId="0" applyNumberFormat="1" applyFont="1"/>
    <xf numFmtId="49" fontId="4" fillId="0" borderId="0" xfId="0" applyNumberFormat="1" applyFont="1" applyAlignment="1">
      <alignment horizontal="left" vertical="top"/>
    </xf>
    <xf numFmtId="1" fontId="5" fillId="0" borderId="34" xfId="0" applyNumberFormat="1" applyFont="1" applyBorder="1" applyAlignment="1">
      <alignment horizontal="center" vertical="center" wrapText="1"/>
    </xf>
    <xf numFmtId="1" fontId="5" fillId="0" borderId="21" xfId="0" applyNumberFormat="1" applyFont="1" applyBorder="1" applyAlignment="1">
      <alignment horizontal="center" vertical="center"/>
    </xf>
    <xf numFmtId="1" fontId="5" fillId="0" borderId="0" xfId="0" applyNumberFormat="1" applyFont="1" applyBorder="1" applyAlignment="1">
      <alignment vertical="center"/>
    </xf>
    <xf numFmtId="1" fontId="5" fillId="0" borderId="0" xfId="0" applyNumberFormat="1" applyFont="1" applyBorder="1"/>
    <xf numFmtId="49" fontId="3" fillId="0" borderId="1" xfId="0" applyNumberFormat="1" applyFont="1" applyBorder="1" applyAlignment="1">
      <alignment horizontal="left" indent="2"/>
    </xf>
    <xf numFmtId="0" fontId="2" fillId="0" borderId="0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right" vertical="top" wrapText="1"/>
    </xf>
    <xf numFmtId="3" fontId="2" fillId="0" borderId="20" xfId="0" applyNumberFormat="1" applyFont="1" applyFill="1" applyBorder="1" applyAlignment="1">
      <alignment vertical="top" wrapText="1"/>
    </xf>
    <xf numFmtId="0" fontId="2" fillId="0" borderId="4" xfId="0" applyFont="1" applyFill="1" applyBorder="1"/>
    <xf numFmtId="0" fontId="2" fillId="0" borderId="0" xfId="0" applyFont="1" applyFill="1" applyBorder="1" applyAlignment="1">
      <alignment horizontal="right" indent="1"/>
    </xf>
    <xf numFmtId="0" fontId="2" fillId="0" borderId="8" xfId="0" applyFont="1" applyFill="1" applyBorder="1" applyAlignment="1">
      <alignment horizontal="left" vertical="top" wrapText="1"/>
    </xf>
    <xf numFmtId="0" fontId="2" fillId="0" borderId="38" xfId="0" applyFont="1" applyFill="1" applyBorder="1" applyAlignment="1">
      <alignment horizontal="left" vertical="top" wrapText="1"/>
    </xf>
    <xf numFmtId="3" fontId="2" fillId="0" borderId="39" xfId="0" applyNumberFormat="1" applyFont="1" applyFill="1" applyBorder="1" applyAlignment="1">
      <alignment vertical="top" wrapText="1"/>
    </xf>
    <xf numFmtId="0" fontId="2" fillId="0" borderId="8" xfId="0" applyFont="1" applyFill="1" applyBorder="1"/>
    <xf numFmtId="3" fontId="2" fillId="0" borderId="20" xfId="1" applyNumberFormat="1" applyFont="1" applyFill="1" applyBorder="1" applyAlignment="1">
      <alignment vertical="top" wrapText="1"/>
    </xf>
    <xf numFmtId="3" fontId="2" fillId="0" borderId="39" xfId="1" applyNumberFormat="1" applyFont="1" applyFill="1" applyBorder="1" applyAlignment="1"/>
    <xf numFmtId="3" fontId="2" fillId="0" borderId="8" xfId="1" applyNumberFormat="1" applyFont="1" applyFill="1" applyBorder="1" applyAlignment="1">
      <alignment horizontal="right" vertical="top" wrapText="1"/>
    </xf>
    <xf numFmtId="3" fontId="2" fillId="0" borderId="7" xfId="0" applyNumberFormat="1" applyFont="1" applyFill="1" applyBorder="1" applyAlignment="1">
      <alignment horizontal="right" vertical="top" wrapText="1" indent="1"/>
    </xf>
    <xf numFmtId="3" fontId="2" fillId="0" borderId="39" xfId="0" applyNumberFormat="1" applyFont="1" applyFill="1" applyBorder="1" applyAlignment="1">
      <alignment horizontal="right" vertical="top" wrapText="1" indent="1"/>
    </xf>
    <xf numFmtId="0" fontId="2" fillId="0" borderId="10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3" fontId="3" fillId="0" borderId="29" xfId="0" applyNumberFormat="1" applyFont="1" applyBorder="1" applyAlignment="1">
      <alignment horizontal="right" indent="1"/>
    </xf>
    <xf numFmtId="3" fontId="3" fillId="0" borderId="19" xfId="0" applyNumberFormat="1" applyFont="1" applyBorder="1" applyAlignment="1">
      <alignment horizontal="right" indent="1"/>
    </xf>
    <xf numFmtId="3" fontId="3" fillId="0" borderId="22" xfId="0" applyNumberFormat="1" applyFont="1" applyBorder="1" applyAlignment="1">
      <alignment horizontal="right" indent="1"/>
    </xf>
    <xf numFmtId="49" fontId="3" fillId="0" borderId="34" xfId="0" applyNumberFormat="1" applyFont="1" applyBorder="1" applyAlignment="1">
      <alignment horizontal="center"/>
    </xf>
    <xf numFmtId="49" fontId="13" fillId="0" borderId="0" xfId="0" applyNumberFormat="1" applyFont="1" applyAlignment="1">
      <alignment vertical="top"/>
    </xf>
    <xf numFmtId="49" fontId="13" fillId="0" borderId="0" xfId="0" applyNumberFormat="1" applyFont="1" applyAlignment="1">
      <alignment horizontal="left" vertical="top"/>
    </xf>
    <xf numFmtId="49" fontId="13" fillId="0" borderId="0" xfId="0" applyNumberFormat="1" applyFont="1" applyBorder="1" applyAlignment="1">
      <alignment vertical="top"/>
    </xf>
    <xf numFmtId="49" fontId="13" fillId="0" borderId="0" xfId="0" applyNumberFormat="1" applyFont="1"/>
    <xf numFmtId="49" fontId="13" fillId="0" borderId="33" xfId="0" applyNumberFormat="1" applyFont="1" applyBorder="1" applyAlignment="1"/>
    <xf numFmtId="49" fontId="13" fillId="0" borderId="1" xfId="0" applyNumberFormat="1" applyFont="1" applyBorder="1" applyAlignment="1">
      <alignment horizont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top"/>
    </xf>
    <xf numFmtId="49" fontId="13" fillId="0" borderId="21" xfId="0" applyNumberFormat="1" applyFont="1" applyBorder="1" applyAlignment="1">
      <alignment horizontal="center" vertical="top"/>
    </xf>
    <xf numFmtId="49" fontId="13" fillId="0" borderId="22" xfId="0" applyNumberFormat="1" applyFont="1" applyBorder="1" applyAlignment="1">
      <alignment horizontal="center" vertical="top"/>
    </xf>
    <xf numFmtId="49" fontId="13" fillId="0" borderId="4" xfId="0" applyNumberFormat="1" applyFont="1" applyBorder="1" applyAlignment="1">
      <alignment horizontal="center" vertical="top"/>
    </xf>
    <xf numFmtId="49" fontId="14" fillId="0" borderId="1" xfId="0" applyNumberFormat="1" applyFont="1" applyBorder="1" applyAlignment="1">
      <alignment horizontal="center"/>
    </xf>
    <xf numFmtId="49" fontId="13" fillId="0" borderId="0" xfId="0" applyNumberFormat="1" applyFont="1" applyBorder="1" applyAlignment="1">
      <alignment horizontal="center"/>
    </xf>
    <xf numFmtId="49" fontId="13" fillId="0" borderId="29" xfId="0" applyNumberFormat="1" applyFont="1" applyBorder="1" applyAlignment="1">
      <alignment horizontal="center"/>
    </xf>
    <xf numFmtId="49" fontId="13" fillId="0" borderId="32" xfId="0" applyNumberFormat="1" applyFont="1" applyBorder="1" applyAlignment="1">
      <alignment horizontal="center"/>
    </xf>
    <xf numFmtId="49" fontId="13" fillId="0" borderId="1" xfId="0" applyNumberFormat="1" applyFont="1" applyBorder="1" applyAlignment="1">
      <alignment vertical="top"/>
    </xf>
    <xf numFmtId="49" fontId="13" fillId="0" borderId="19" xfId="0" applyNumberFormat="1" applyFont="1" applyBorder="1" applyAlignment="1">
      <alignment horizontal="center" vertical="top"/>
    </xf>
    <xf numFmtId="49" fontId="13" fillId="0" borderId="0" xfId="0" applyNumberFormat="1" applyFont="1" applyBorder="1" applyAlignment="1">
      <alignment horizontal="center" vertical="top"/>
    </xf>
    <xf numFmtId="49" fontId="15" fillId="0" borderId="34" xfId="0" applyNumberFormat="1" applyFont="1" applyBorder="1" applyAlignment="1">
      <alignment vertical="top"/>
    </xf>
    <xf numFmtId="49" fontId="15" fillId="0" borderId="21" xfId="0" applyNumberFormat="1" applyFont="1" applyBorder="1" applyAlignment="1">
      <alignment horizontal="center" vertical="center"/>
    </xf>
    <xf numFmtId="49" fontId="15" fillId="0" borderId="0" xfId="0" applyNumberFormat="1" applyFont="1" applyBorder="1"/>
    <xf numFmtId="49" fontId="16" fillId="0" borderId="33" xfId="0" applyNumberFormat="1" applyFont="1" applyBorder="1" applyAlignment="1">
      <alignment horizontal="center"/>
    </xf>
    <xf numFmtId="3" fontId="16" fillId="0" borderId="29" xfId="0" applyNumberFormat="1" applyFont="1" applyBorder="1" applyAlignment="1">
      <alignment horizontal="right" indent="1"/>
    </xf>
    <xf numFmtId="3" fontId="16" fillId="0" borderId="32" xfId="0" applyNumberFormat="1" applyFont="1" applyBorder="1" applyAlignment="1">
      <alignment horizontal="right" indent="1"/>
    </xf>
    <xf numFmtId="0" fontId="16" fillId="0" borderId="0" xfId="0" applyFont="1"/>
    <xf numFmtId="49" fontId="13" fillId="0" borderId="0" xfId="0" applyNumberFormat="1" applyFont="1" applyAlignment="1">
      <alignment horizontal="left" vertical="top"/>
    </xf>
    <xf numFmtId="4" fontId="13" fillId="0" borderId="0" xfId="0" applyNumberFormat="1" applyFont="1" applyAlignment="1">
      <alignment vertical="top"/>
    </xf>
    <xf numFmtId="4" fontId="13" fillId="0" borderId="0" xfId="0" applyNumberFormat="1" applyFont="1"/>
    <xf numFmtId="4" fontId="13" fillId="0" borderId="29" xfId="0" applyNumberFormat="1" applyFont="1" applyBorder="1" applyAlignment="1"/>
    <xf numFmtId="4" fontId="13" fillId="0" borderId="29" xfId="0" applyNumberFormat="1" applyFont="1" applyBorder="1" applyAlignment="1">
      <alignment wrapText="1"/>
    </xf>
    <xf numFmtId="4" fontId="13" fillId="0" borderId="19" xfId="0" applyNumberFormat="1" applyFont="1" applyBorder="1" applyAlignment="1">
      <alignment horizontal="center"/>
    </xf>
    <xf numFmtId="4" fontId="13" fillId="0" borderId="19" xfId="0" applyNumberFormat="1" applyFont="1" applyBorder="1" applyAlignment="1">
      <alignment horizontal="center" wrapText="1"/>
    </xf>
    <xf numFmtId="4" fontId="13" fillId="0" borderId="19" xfId="0" applyNumberFormat="1" applyFont="1" applyBorder="1" applyAlignment="1">
      <alignment horizontal="center" vertical="top"/>
    </xf>
    <xf numFmtId="4" fontId="13" fillId="0" borderId="19" xfId="0" applyNumberFormat="1" applyFont="1" applyBorder="1" applyAlignment="1">
      <alignment horizontal="center" vertical="top" wrapText="1"/>
    </xf>
    <xf numFmtId="4" fontId="13" fillId="0" borderId="29" xfId="0" applyNumberFormat="1" applyFont="1" applyBorder="1" applyAlignment="1">
      <alignment horizontal="center" vertical="top"/>
    </xf>
    <xf numFmtId="4" fontId="13" fillId="0" borderId="32" xfId="0" applyNumberFormat="1" applyFont="1" applyBorder="1" applyAlignment="1">
      <alignment horizontal="center" vertical="top" wrapText="1"/>
    </xf>
    <xf numFmtId="4" fontId="13" fillId="0" borderId="20" xfId="0" applyNumberFormat="1" applyFont="1" applyBorder="1" applyAlignment="1">
      <alignment horizontal="center" vertical="top" wrapText="1"/>
    </xf>
    <xf numFmtId="4" fontId="13" fillId="0" borderId="19" xfId="0" applyNumberFormat="1" applyFont="1" applyBorder="1" applyAlignment="1">
      <alignment vertical="top"/>
    </xf>
    <xf numFmtId="4" fontId="13" fillId="0" borderId="19" xfId="0" applyNumberFormat="1" applyFont="1" applyBorder="1" applyAlignment="1">
      <alignment vertical="top" wrapText="1"/>
    </xf>
    <xf numFmtId="4" fontId="16" fillId="0" borderId="19" xfId="0" applyNumberFormat="1" applyFont="1" applyBorder="1" applyAlignment="1">
      <alignment vertical="top" wrapText="1"/>
    </xf>
    <xf numFmtId="49" fontId="14" fillId="0" borderId="0" xfId="0" applyNumberFormat="1" applyFont="1" applyAlignment="1">
      <alignment horizontal="right" vertical="top"/>
    </xf>
    <xf numFmtId="49" fontId="13" fillId="0" borderId="20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4" fontId="14" fillId="0" borderId="0" xfId="0" applyNumberFormat="1" applyFont="1" applyAlignment="1">
      <alignment vertical="top"/>
    </xf>
    <xf numFmtId="4" fontId="13" fillId="0" borderId="0" xfId="0" applyNumberFormat="1" applyFont="1" applyAlignment="1">
      <alignment horizontal="right" vertical="top"/>
    </xf>
    <xf numFmtId="49" fontId="13" fillId="0" borderId="0" xfId="0" applyNumberFormat="1" applyFont="1" applyBorder="1"/>
    <xf numFmtId="4" fontId="13" fillId="0" borderId="0" xfId="0" applyNumberFormat="1" applyFont="1" applyBorder="1" applyAlignment="1">
      <alignment horizontal="centerContinuous"/>
    </xf>
    <xf numFmtId="4" fontId="13" fillId="0" borderId="0" xfId="0" applyNumberFormat="1" applyFont="1" applyBorder="1"/>
    <xf numFmtId="49" fontId="13" fillId="0" borderId="33" xfId="0" applyNumberFormat="1" applyFont="1" applyBorder="1" applyAlignment="1">
      <alignment horizontal="center" vertical="center" wrapText="1"/>
    </xf>
    <xf numFmtId="4" fontId="13" fillId="0" borderId="29" xfId="0" applyNumberFormat="1" applyFont="1" applyBorder="1" applyAlignment="1">
      <alignment horizontal="center" wrapText="1"/>
    </xf>
    <xf numFmtId="4" fontId="13" fillId="0" borderId="28" xfId="0" applyNumberFormat="1" applyFont="1" applyBorder="1" applyAlignment="1">
      <alignment horizontal="centerContinuous" vertical="center"/>
    </xf>
    <xf numFmtId="4" fontId="13" fillId="0" borderId="28" xfId="0" applyNumberFormat="1" applyFont="1" applyBorder="1" applyAlignment="1">
      <alignment horizontal="centerContinuous"/>
    </xf>
    <xf numFmtId="4" fontId="13" fillId="0" borderId="27" xfId="0" applyNumberFormat="1" applyFont="1" applyBorder="1" applyAlignment="1">
      <alignment horizontal="centerContinuous"/>
    </xf>
    <xf numFmtId="4" fontId="13" fillId="0" borderId="1" xfId="0" applyNumberFormat="1" applyFont="1" applyBorder="1" applyAlignment="1">
      <alignment horizontal="center"/>
    </xf>
    <xf numFmtId="4" fontId="13" fillId="0" borderId="29" xfId="0" applyNumberFormat="1" applyFont="1" applyBorder="1" applyAlignment="1">
      <alignment horizontal="center"/>
    </xf>
    <xf numFmtId="4" fontId="13" fillId="0" borderId="33" xfId="0" applyNumberFormat="1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3" fontId="13" fillId="0" borderId="19" xfId="0" applyNumberFormat="1" applyFont="1" applyBorder="1" applyAlignment="1">
      <alignment horizontal="center"/>
    </xf>
    <xf numFmtId="4" fontId="13" fillId="0" borderId="0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left" indent="2"/>
    </xf>
    <xf numFmtId="0" fontId="13" fillId="0" borderId="0" xfId="0" applyFont="1" applyFill="1" applyAlignment="1">
      <alignment vertical="top"/>
    </xf>
    <xf numFmtId="0" fontId="13" fillId="0" borderId="0" xfId="0" applyFont="1" applyFill="1" applyAlignment="1"/>
    <xf numFmtId="0" fontId="13" fillId="0" borderId="0" xfId="0" applyFont="1" applyFill="1"/>
    <xf numFmtId="0" fontId="12" fillId="0" borderId="8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3" fillId="0" borderId="0" xfId="0" applyFont="1" applyFill="1" applyAlignment="1">
      <alignment horizontal="left"/>
    </xf>
    <xf numFmtId="0" fontId="13" fillId="0" borderId="8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right" indent="1"/>
    </xf>
    <xf numFmtId="0" fontId="13" fillId="0" borderId="2" xfId="0" applyFont="1" applyFill="1" applyBorder="1" applyAlignment="1">
      <alignment horizontal="left" vertical="top" wrapText="1"/>
    </xf>
    <xf numFmtId="3" fontId="13" fillId="0" borderId="32" xfId="0" applyNumberFormat="1" applyFont="1" applyFill="1" applyBorder="1" applyAlignment="1">
      <alignment vertical="top" wrapText="1"/>
    </xf>
    <xf numFmtId="0" fontId="13" fillId="0" borderId="2" xfId="0" applyFont="1" applyFill="1" applyBorder="1" applyAlignment="1">
      <alignment horizontal="center" vertical="top" wrapText="1"/>
    </xf>
    <xf numFmtId="0" fontId="13" fillId="0" borderId="31" xfId="0" applyFont="1" applyFill="1" applyBorder="1"/>
    <xf numFmtId="49" fontId="16" fillId="0" borderId="0" xfId="0" applyNumberFormat="1" applyFont="1" applyAlignment="1">
      <alignment vertical="top"/>
    </xf>
    <xf numFmtId="49" fontId="13" fillId="0" borderId="0" xfId="0" applyNumberFormat="1" applyFont="1" applyBorder="1" applyAlignment="1">
      <alignment horizontal="left"/>
    </xf>
    <xf numFmtId="49" fontId="13" fillId="0" borderId="1" xfId="0" applyNumberFormat="1" applyFont="1" applyBorder="1" applyAlignment="1">
      <alignment horizontal="center"/>
    </xf>
    <xf numFmtId="49" fontId="13" fillId="0" borderId="19" xfId="0" applyNumberFormat="1" applyFont="1" applyBorder="1" applyAlignment="1">
      <alignment horizontal="center"/>
    </xf>
    <xf numFmtId="49" fontId="13" fillId="0" borderId="29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/>
    <xf numFmtId="49" fontId="13" fillId="0" borderId="33" xfId="0" applyNumberFormat="1" applyFont="1" applyBorder="1" applyAlignment="1">
      <alignment horizontal="center"/>
    </xf>
    <xf numFmtId="49" fontId="13" fillId="0" borderId="29" xfId="0" applyNumberFormat="1" applyFont="1" applyBorder="1" applyAlignment="1">
      <alignment horizontal="left"/>
    </xf>
    <xf numFmtId="0" fontId="16" fillId="0" borderId="0" xfId="0" applyFont="1" applyBorder="1" applyAlignment="1">
      <alignment horizontal="center" vertical="top"/>
    </xf>
    <xf numFmtId="0" fontId="16" fillId="0" borderId="10" xfId="0" applyFont="1" applyBorder="1" applyAlignment="1">
      <alignment horizontal="center" vertical="top"/>
    </xf>
    <xf numFmtId="0" fontId="13" fillId="0" borderId="14" xfId="0" applyFont="1" applyFill="1" applyBorder="1" applyAlignment="1">
      <alignment horizontal="center" vertical="top"/>
    </xf>
    <xf numFmtId="0" fontId="16" fillId="0" borderId="8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3" fillId="0" borderId="15" xfId="0" applyFont="1" applyFill="1" applyBorder="1" applyAlignment="1">
      <alignment horizontal="center" vertical="top"/>
    </xf>
    <xf numFmtId="0" fontId="13" fillId="0" borderId="12" xfId="0" applyFont="1" applyFill="1" applyBorder="1" applyAlignment="1">
      <alignment horizontal="center" vertical="top" wrapText="1"/>
    </xf>
    <xf numFmtId="3" fontId="13" fillId="0" borderId="13" xfId="0" applyNumberFormat="1" applyFont="1" applyFill="1" applyBorder="1" applyAlignment="1">
      <alignment horizontal="right" vertical="top" wrapText="1" indent="1"/>
    </xf>
    <xf numFmtId="3" fontId="13" fillId="0" borderId="23" xfId="1" applyNumberFormat="1" applyFont="1" applyFill="1" applyBorder="1" applyAlignment="1">
      <alignment vertical="top" wrapText="1"/>
    </xf>
    <xf numFmtId="0" fontId="13" fillId="0" borderId="0" xfId="0" applyFont="1" applyFill="1" applyAlignment="1">
      <alignment vertical="top" wrapText="1"/>
    </xf>
    <xf numFmtId="0" fontId="13" fillId="0" borderId="17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horizontal="center" wrapText="1"/>
    </xf>
    <xf numFmtId="0" fontId="13" fillId="0" borderId="14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wrapText="1"/>
    </xf>
    <xf numFmtId="0" fontId="13" fillId="0" borderId="13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/>
    </xf>
    <xf numFmtId="0" fontId="13" fillId="0" borderId="18" xfId="0" applyFont="1" applyFill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 vertical="top" wrapText="1"/>
    </xf>
    <xf numFmtId="0" fontId="13" fillId="0" borderId="18" xfId="0" applyFont="1" applyFill="1" applyBorder="1" applyAlignment="1">
      <alignment vertical="top" wrapText="1"/>
    </xf>
    <xf numFmtId="0" fontId="13" fillId="0" borderId="15" xfId="0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top" wrapText="1"/>
    </xf>
    <xf numFmtId="0" fontId="13" fillId="0" borderId="14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13" fillId="0" borderId="0" xfId="0" applyFont="1" applyFill="1" applyBorder="1"/>
    <xf numFmtId="0" fontId="13" fillId="0" borderId="15" xfId="0" applyFont="1" applyFill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/>
    </xf>
    <xf numFmtId="0" fontId="13" fillId="0" borderId="18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3" fontId="13" fillId="0" borderId="23" xfId="0" applyNumberFormat="1" applyFont="1" applyFill="1" applyBorder="1" applyAlignment="1">
      <alignment horizontal="right" vertical="top" wrapText="1" indent="1"/>
    </xf>
    <xf numFmtId="0" fontId="13" fillId="0" borderId="14" xfId="0" applyFont="1" applyFill="1" applyBorder="1" applyAlignment="1">
      <alignment vertical="center" wrapText="1"/>
    </xf>
    <xf numFmtId="0" fontId="13" fillId="0" borderId="18" xfId="0" applyFont="1" applyFill="1" applyBorder="1" applyAlignment="1">
      <alignment vertical="center" wrapText="1"/>
    </xf>
    <xf numFmtId="0" fontId="13" fillId="0" borderId="15" xfId="0" applyFont="1" applyFill="1" applyBorder="1" applyAlignment="1">
      <alignment vertical="center" wrapText="1"/>
    </xf>
    <xf numFmtId="0" fontId="13" fillId="0" borderId="30" xfId="0" applyFont="1" applyFill="1" applyBorder="1" applyAlignment="1">
      <alignment horizontal="center" vertical="top"/>
    </xf>
    <xf numFmtId="0" fontId="13" fillId="0" borderId="37" xfId="0" applyFont="1" applyFill="1" applyBorder="1" applyAlignment="1">
      <alignment horizontal="center" vertical="top"/>
    </xf>
    <xf numFmtId="0" fontId="13" fillId="0" borderId="14" xfId="0" applyFont="1" applyFill="1" applyBorder="1" applyAlignment="1">
      <alignment horizontal="center" wrapText="1"/>
    </xf>
    <xf numFmtId="0" fontId="13" fillId="0" borderId="12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vertical="top" wrapText="1"/>
    </xf>
    <xf numFmtId="0" fontId="13" fillId="0" borderId="3" xfId="0" applyFont="1" applyFill="1" applyBorder="1" applyAlignment="1">
      <alignment horizontal="center" vertical="top" wrapText="1"/>
    </xf>
    <xf numFmtId="0" fontId="2" fillId="0" borderId="38" xfId="0" applyFont="1" applyFill="1" applyBorder="1" applyAlignment="1">
      <alignment horizontal="center" vertical="top" wrapText="1"/>
    </xf>
    <xf numFmtId="0" fontId="13" fillId="0" borderId="0" xfId="0" applyFont="1" applyFill="1" applyAlignment="1">
      <alignment horizontal="center"/>
    </xf>
    <xf numFmtId="0" fontId="13" fillId="0" borderId="10" xfId="0" applyFont="1" applyFill="1" applyBorder="1" applyAlignment="1">
      <alignment vertical="top" wrapText="1"/>
    </xf>
    <xf numFmtId="0" fontId="13" fillId="0" borderId="6" xfId="0" applyFont="1" applyFill="1" applyBorder="1" applyAlignment="1">
      <alignment horizontal="center" vertical="top" wrapText="1"/>
    </xf>
    <xf numFmtId="3" fontId="13" fillId="0" borderId="13" xfId="0" applyNumberFormat="1" applyFont="1" applyFill="1" applyBorder="1" applyAlignment="1">
      <alignment horizontal="right" vertical="top" wrapText="1" indent="5"/>
    </xf>
    <xf numFmtId="3" fontId="2" fillId="0" borderId="7" xfId="0" applyNumberFormat="1" applyFont="1" applyFill="1" applyBorder="1" applyAlignment="1">
      <alignment horizontal="right" vertical="top" wrapText="1" indent="5"/>
    </xf>
    <xf numFmtId="0" fontId="13" fillId="0" borderId="2" xfId="0" applyFont="1" applyFill="1" applyBorder="1" applyAlignment="1">
      <alignment horizontal="left" vertical="top" wrapText="1" indent="1"/>
    </xf>
    <xf numFmtId="0" fontId="13" fillId="0" borderId="0" xfId="0" applyFont="1" applyFill="1" applyAlignment="1">
      <alignment horizontal="left" vertical="top"/>
    </xf>
    <xf numFmtId="0" fontId="13" fillId="0" borderId="8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left" vertical="top" wrapText="1" indent="1"/>
    </xf>
    <xf numFmtId="0" fontId="2" fillId="0" borderId="6" xfId="0" applyFont="1" applyFill="1" applyBorder="1" applyAlignment="1">
      <alignment horizontal="left" vertical="top" wrapText="1"/>
    </xf>
    <xf numFmtId="3" fontId="2" fillId="0" borderId="7" xfId="0" applyNumberFormat="1" applyFont="1" applyFill="1" applyBorder="1" applyAlignment="1">
      <alignment horizontal="right" vertical="top" wrapText="1" indent="2"/>
    </xf>
    <xf numFmtId="0" fontId="13" fillId="0" borderId="14" xfId="0" applyFont="1" applyFill="1" applyBorder="1" applyAlignment="1">
      <alignment horizontal="center" wrapText="1"/>
    </xf>
    <xf numFmtId="0" fontId="13" fillId="0" borderId="18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vertical="top" wrapText="1"/>
    </xf>
    <xf numFmtId="0" fontId="13" fillId="0" borderId="9" xfId="0" applyFont="1" applyFill="1" applyBorder="1" applyAlignment="1">
      <alignment vertical="top" wrapText="1"/>
    </xf>
    <xf numFmtId="0" fontId="13" fillId="0" borderId="44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left" vertical="top" wrapText="1"/>
    </xf>
    <xf numFmtId="3" fontId="2" fillId="0" borderId="7" xfId="0" applyNumberFormat="1" applyFont="1" applyFill="1" applyBorder="1" applyAlignment="1">
      <alignment horizontal="right" vertical="top" wrapText="1" indent="8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3" fontId="13" fillId="0" borderId="13" xfId="0" applyNumberFormat="1" applyFont="1" applyFill="1" applyBorder="1" applyAlignment="1">
      <alignment horizontal="right" vertical="top" wrapText="1" indent="2"/>
    </xf>
    <xf numFmtId="0" fontId="13" fillId="0" borderId="0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13" fillId="0" borderId="14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right" vertical="top" wrapText="1"/>
    </xf>
    <xf numFmtId="0" fontId="13" fillId="0" borderId="18" xfId="0" applyFont="1" applyFill="1" applyBorder="1" applyAlignment="1">
      <alignment horizontal="center" vertical="top" wrapText="1"/>
    </xf>
    <xf numFmtId="0" fontId="13" fillId="0" borderId="18" xfId="0" applyFont="1" applyFill="1" applyBorder="1" applyAlignment="1">
      <alignment horizontal="center" wrapText="1"/>
    </xf>
    <xf numFmtId="0" fontId="13" fillId="0" borderId="8" xfId="0" applyFont="1" applyFill="1" applyBorder="1" applyAlignment="1">
      <alignment vertical="top" wrapText="1"/>
    </xf>
    <xf numFmtId="3" fontId="2" fillId="0" borderId="14" xfId="0" applyNumberFormat="1" applyFont="1" applyFill="1" applyBorder="1" applyAlignment="1">
      <alignment horizontal="right" vertical="top" wrapText="1" indent="4"/>
    </xf>
    <xf numFmtId="3" fontId="2" fillId="0" borderId="18" xfId="0" applyNumberFormat="1" applyFont="1" applyFill="1" applyBorder="1" applyAlignment="1">
      <alignment horizontal="right" vertical="top" wrapText="1" indent="4"/>
    </xf>
    <xf numFmtId="0" fontId="13" fillId="0" borderId="2" xfId="0" applyFont="1" applyFill="1" applyBorder="1" applyAlignment="1">
      <alignment vertical="top" wrapText="1"/>
    </xf>
    <xf numFmtId="0" fontId="13" fillId="0" borderId="12" xfId="0" applyFont="1" applyFill="1" applyBorder="1" applyAlignment="1">
      <alignment vertical="top" wrapText="1"/>
    </xf>
    <xf numFmtId="0" fontId="13" fillId="0" borderId="29" xfId="0" applyFont="1" applyFill="1" applyBorder="1" applyAlignment="1">
      <alignment horizontal="center" vertical="top" wrapText="1"/>
    </xf>
    <xf numFmtId="4" fontId="14" fillId="0" borderId="0" xfId="0" applyNumberFormat="1" applyFont="1"/>
    <xf numFmtId="4" fontId="13" fillId="0" borderId="0" xfId="0" applyNumberFormat="1" applyFont="1" applyAlignment="1">
      <alignment horizontal="right"/>
    </xf>
    <xf numFmtId="49" fontId="13" fillId="0" borderId="31" xfId="0" applyNumberFormat="1" applyFont="1" applyBorder="1" applyAlignment="1"/>
    <xf numFmtId="49" fontId="13" fillId="0" borderId="29" xfId="0" applyNumberFormat="1" applyFont="1" applyBorder="1" applyAlignment="1">
      <alignment horizontal="center" vertical="top"/>
    </xf>
    <xf numFmtId="49" fontId="16" fillId="0" borderId="0" xfId="0" applyNumberFormat="1" applyFont="1" applyBorder="1"/>
    <xf numFmtId="49" fontId="13" fillId="0" borderId="22" xfId="0" applyNumberFormat="1" applyFont="1" applyBorder="1" applyAlignment="1">
      <alignment horizontal="centerContinuous"/>
    </xf>
    <xf numFmtId="49" fontId="13" fillId="0" borderId="4" xfId="0" applyNumberFormat="1" applyFont="1" applyBorder="1" applyAlignment="1">
      <alignment horizontal="centerContinuous"/>
    </xf>
    <xf numFmtId="49" fontId="13" fillId="0" borderId="34" xfId="0" applyNumberFormat="1" applyFont="1" applyBorder="1" applyAlignment="1">
      <alignment horizontal="centerContinuous"/>
    </xf>
    <xf numFmtId="49" fontId="13" fillId="0" borderId="0" xfId="0" applyNumberFormat="1" applyFont="1" applyBorder="1" applyAlignment="1">
      <alignment horizontal="center" vertical="center"/>
    </xf>
    <xf numFmtId="49" fontId="13" fillId="0" borderId="19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vertical="top"/>
    </xf>
    <xf numFmtId="49" fontId="13" fillId="0" borderId="21" xfId="0" applyNumberFormat="1" applyFont="1" applyBorder="1" applyAlignment="1">
      <alignment wrapText="1"/>
    </xf>
    <xf numFmtId="0" fontId="17" fillId="0" borderId="0" xfId="0" applyFont="1"/>
    <xf numFmtId="4" fontId="3" fillId="0" borderId="4" xfId="0" applyNumberFormat="1" applyFont="1" applyBorder="1"/>
    <xf numFmtId="49" fontId="3" fillId="0" borderId="22" xfId="0" applyNumberFormat="1" applyFont="1" applyBorder="1"/>
    <xf numFmtId="3" fontId="3" fillId="0" borderId="29" xfId="0" applyNumberFormat="1" applyFont="1" applyBorder="1" applyAlignment="1">
      <alignment horizontal="right" indent="3"/>
    </xf>
    <xf numFmtId="3" fontId="3" fillId="0" borderId="19" xfId="0" applyNumberFormat="1" applyFont="1" applyBorder="1" applyAlignment="1">
      <alignment horizontal="right" indent="3"/>
    </xf>
    <xf numFmtId="4" fontId="3" fillId="0" borderId="20" xfId="0" applyNumberFormat="1" applyFont="1" applyBorder="1"/>
    <xf numFmtId="4" fontId="3" fillId="0" borderId="22" xfId="0" applyNumberFormat="1" applyFont="1" applyBorder="1"/>
    <xf numFmtId="4" fontId="13" fillId="0" borderId="33" xfId="0" applyNumberFormat="1" applyFont="1" applyBorder="1" applyAlignment="1">
      <alignment vertical="center" wrapText="1"/>
    </xf>
    <xf numFmtId="4" fontId="13" fillId="0" borderId="31" xfId="0" applyNumberFormat="1" applyFont="1" applyBorder="1" applyAlignment="1">
      <alignment horizontal="centerContinuous"/>
    </xf>
    <xf numFmtId="4" fontId="13" fillId="0" borderId="33" xfId="0" applyNumberFormat="1" applyFont="1" applyBorder="1" applyAlignment="1">
      <alignment horizontal="centerContinuous"/>
    </xf>
    <xf numFmtId="4" fontId="13" fillId="0" borderId="1" xfId="0" applyNumberFormat="1" applyFont="1" applyBorder="1"/>
    <xf numFmtId="4" fontId="13" fillId="0" borderId="1" xfId="0" applyNumberFormat="1" applyFont="1" applyBorder="1" applyAlignment="1">
      <alignment vertical="center" wrapText="1"/>
    </xf>
    <xf numFmtId="4" fontId="13" fillId="0" borderId="34" xfId="0" applyNumberFormat="1" applyFont="1" applyBorder="1" applyAlignment="1">
      <alignment vertical="center" wrapText="1"/>
    </xf>
    <xf numFmtId="3" fontId="15" fillId="0" borderId="21" xfId="0" applyNumberFormat="1" applyFont="1" applyBorder="1" applyAlignment="1">
      <alignment horizontal="center" vertical="center"/>
    </xf>
    <xf numFmtId="4" fontId="15" fillId="0" borderId="0" xfId="0" applyNumberFormat="1" applyFont="1"/>
    <xf numFmtId="0" fontId="16" fillId="0" borderId="30" xfId="0" applyFont="1" applyBorder="1" applyAlignment="1">
      <alignment horizontal="center"/>
    </xf>
    <xf numFmtId="49" fontId="13" fillId="0" borderId="0" xfId="0" applyNumberFormat="1" applyFont="1" applyAlignment="1">
      <alignment horizontal="right" vertical="top"/>
    </xf>
    <xf numFmtId="49" fontId="13" fillId="0" borderId="33" xfId="0" applyNumberFormat="1" applyFont="1" applyBorder="1" applyAlignment="1">
      <alignment vertical="center"/>
    </xf>
    <xf numFmtId="49" fontId="13" fillId="0" borderId="32" xfId="0" applyNumberFormat="1" applyFont="1" applyBorder="1" applyAlignment="1">
      <alignment vertical="center"/>
    </xf>
    <xf numFmtId="49" fontId="13" fillId="0" borderId="34" xfId="0" applyNumberFormat="1" applyFont="1" applyBorder="1" applyAlignment="1">
      <alignment vertical="center"/>
    </xf>
    <xf numFmtId="49" fontId="19" fillId="0" borderId="21" xfId="0" applyNumberFormat="1" applyFont="1" applyBorder="1" applyAlignment="1">
      <alignment horizontal="center" vertical="center"/>
    </xf>
    <xf numFmtId="49" fontId="13" fillId="0" borderId="22" xfId="0" applyNumberFormat="1" applyFont="1" applyBorder="1" applyAlignment="1">
      <alignment vertical="center"/>
    </xf>
    <xf numFmtId="49" fontId="7" fillId="0" borderId="0" xfId="0" applyNumberFormat="1" applyFont="1" applyAlignment="1">
      <alignment horizontal="left" vertical="top" indent="2"/>
    </xf>
    <xf numFmtId="49" fontId="7" fillId="0" borderId="0" xfId="0" applyNumberFormat="1" applyFont="1" applyAlignment="1">
      <alignment vertical="top"/>
    </xf>
    <xf numFmtId="49" fontId="14" fillId="0" borderId="0" xfId="0" applyNumberFormat="1" applyFont="1" applyAlignment="1">
      <alignment vertical="top"/>
    </xf>
    <xf numFmtId="49" fontId="7" fillId="0" borderId="0" xfId="0" quotePrefix="1" applyNumberFormat="1" applyFont="1" applyAlignment="1">
      <alignment horizontal="left" vertical="top" indent="2"/>
    </xf>
    <xf numFmtId="49" fontId="7" fillId="0" borderId="0" xfId="0" applyNumberFormat="1" applyFont="1" applyFill="1" applyAlignment="1">
      <alignment vertical="top"/>
    </xf>
    <xf numFmtId="49" fontId="7" fillId="0" borderId="29" xfId="0" applyNumberFormat="1" applyFont="1" applyBorder="1" applyAlignment="1">
      <alignment vertical="center" wrapText="1"/>
    </xf>
    <xf numFmtId="49" fontId="13" fillId="0" borderId="0" xfId="0" applyNumberFormat="1" applyFont="1" applyBorder="1" applyAlignment="1">
      <alignment vertical="center"/>
    </xf>
    <xf numFmtId="49" fontId="7" fillId="0" borderId="0" xfId="0" applyNumberFormat="1" applyFont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13" fillId="0" borderId="0" xfId="0" applyNumberFormat="1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/>
    </xf>
    <xf numFmtId="49" fontId="14" fillId="0" borderId="0" xfId="0" applyNumberFormat="1" applyFont="1" applyBorder="1" applyAlignment="1">
      <alignment horizontal="center" vertical="center"/>
    </xf>
    <xf numFmtId="49" fontId="14" fillId="0" borderId="0" xfId="0" applyNumberFormat="1" applyFont="1" applyBorder="1" applyAlignment="1">
      <alignment horizontal="center" vertical="center" wrapText="1"/>
    </xf>
    <xf numFmtId="49" fontId="7" fillId="0" borderId="19" xfId="0" applyNumberFormat="1" applyFont="1" applyBorder="1" applyAlignment="1">
      <alignment horizontal="center"/>
    </xf>
    <xf numFmtId="49" fontId="7" fillId="0" borderId="19" xfId="0" applyNumberFormat="1" applyFont="1" applyBorder="1" applyAlignment="1">
      <alignment horizontal="center" vertical="top"/>
    </xf>
    <xf numFmtId="49" fontId="14" fillId="0" borderId="0" xfId="0" applyNumberFormat="1" applyFont="1" applyBorder="1" applyAlignment="1">
      <alignment horizontal="center"/>
    </xf>
    <xf numFmtId="49" fontId="13" fillId="0" borderId="1" xfId="0" applyNumberFormat="1" applyFont="1" applyBorder="1" applyAlignment="1">
      <alignment vertical="center"/>
    </xf>
    <xf numFmtId="49" fontId="20" fillId="0" borderId="21" xfId="0" applyNumberFormat="1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14" fillId="0" borderId="0" xfId="0" applyNumberFormat="1" applyFont="1" applyBorder="1"/>
    <xf numFmtId="49" fontId="7" fillId="0" borderId="0" xfId="0" applyNumberFormat="1" applyFont="1" applyBorder="1" applyAlignment="1">
      <alignment horizontal="left" vertical="top"/>
    </xf>
    <xf numFmtId="49" fontId="14" fillId="0" borderId="0" xfId="0" applyNumberFormat="1" applyFont="1"/>
    <xf numFmtId="49" fontId="13" fillId="0" borderId="0" xfId="0" applyNumberFormat="1" applyFont="1" applyBorder="1" applyAlignment="1">
      <alignment horizontal="left" vertical="top"/>
    </xf>
    <xf numFmtId="49" fontId="16" fillId="0" borderId="0" xfId="0" applyNumberFormat="1" applyFont="1"/>
    <xf numFmtId="49" fontId="13" fillId="0" borderId="0" xfId="0" applyNumberFormat="1" applyFont="1" applyAlignment="1">
      <alignment horizontal="right" vertical="center"/>
    </xf>
    <xf numFmtId="49" fontId="13" fillId="0" borderId="4" xfId="0" applyNumberFormat="1" applyFont="1" applyBorder="1" applyAlignment="1">
      <alignment horizontal="left" vertical="top"/>
    </xf>
    <xf numFmtId="49" fontId="13" fillId="0" borderId="22" xfId="0" applyNumberFormat="1" applyFont="1" applyBorder="1"/>
    <xf numFmtId="49" fontId="13" fillId="0" borderId="34" xfId="0" applyNumberFormat="1" applyFont="1" applyBorder="1"/>
    <xf numFmtId="49" fontId="13" fillId="0" borderId="34" xfId="0" applyNumberFormat="1" applyFont="1" applyBorder="1" applyAlignment="1">
      <alignment horizontal="center"/>
    </xf>
    <xf numFmtId="49" fontId="13" fillId="0" borderId="4" xfId="0" applyNumberFormat="1" applyFont="1" applyBorder="1" applyAlignment="1">
      <alignment horizontal="center"/>
    </xf>
    <xf numFmtId="49" fontId="13" fillId="0" borderId="0" xfId="0" applyNumberFormat="1" applyFont="1" applyBorder="1" applyAlignment="1">
      <alignment horizontal="center" vertical="top" wrapText="1"/>
    </xf>
    <xf numFmtId="49" fontId="13" fillId="0" borderId="21" xfId="0" applyNumberFormat="1" applyFont="1" applyBorder="1" applyAlignment="1">
      <alignment horizontal="center"/>
    </xf>
    <xf numFmtId="49" fontId="13" fillId="0" borderId="0" xfId="0" applyNumberFormat="1" applyFont="1" applyAlignment="1">
      <alignment horizontal="center" vertical="center"/>
    </xf>
    <xf numFmtId="4" fontId="16" fillId="0" borderId="0" xfId="0" applyNumberFormat="1" applyFont="1" applyBorder="1"/>
    <xf numFmtId="49" fontId="13" fillId="0" borderId="0" xfId="0" applyNumberFormat="1" applyFont="1" applyAlignment="1">
      <alignment horizontal="left"/>
    </xf>
    <xf numFmtId="4" fontId="16" fillId="0" borderId="0" xfId="0" applyNumberFormat="1" applyFont="1"/>
    <xf numFmtId="49" fontId="13" fillId="0" borderId="22" xfId="0" applyNumberFormat="1" applyFont="1" applyBorder="1" applyAlignment="1">
      <alignment horizontal="center" vertical="top" wrapText="1"/>
    </xf>
    <xf numFmtId="49" fontId="13" fillId="0" borderId="34" xfId="0" applyNumberFormat="1" applyFont="1" applyBorder="1" applyAlignment="1">
      <alignment horizontal="center" vertical="top" wrapText="1"/>
    </xf>
    <xf numFmtId="49" fontId="13" fillId="0" borderId="29" xfId="0" applyNumberFormat="1" applyFont="1" applyBorder="1" applyAlignment="1"/>
    <xf numFmtId="49" fontId="13" fillId="0" borderId="29" xfId="0" applyNumberFormat="1" applyFont="1" applyBorder="1" applyAlignment="1">
      <alignment horizontal="center" wrapText="1"/>
    </xf>
    <xf numFmtId="49" fontId="13" fillId="0" borderId="0" xfId="0" applyNumberFormat="1" applyFont="1" applyAlignment="1">
      <alignment horizontal="center" vertical="center" wrapText="1"/>
    </xf>
    <xf numFmtId="49" fontId="13" fillId="0" borderId="19" xfId="0" applyNumberFormat="1" applyFont="1" applyBorder="1" applyAlignment="1">
      <alignment horizontal="center" wrapText="1"/>
    </xf>
    <xf numFmtId="49" fontId="13" fillId="0" borderId="29" xfId="0" applyNumberFormat="1" applyFont="1" applyBorder="1"/>
    <xf numFmtId="49" fontId="13" fillId="2" borderId="1" xfId="0" applyNumberFormat="1" applyFont="1" applyFill="1" applyBorder="1" applyAlignment="1">
      <alignment horizontal="center" vertical="top"/>
    </xf>
    <xf numFmtId="49" fontId="13" fillId="0" borderId="32" xfId="0" applyNumberFormat="1" applyFont="1" applyBorder="1" applyAlignment="1">
      <alignment horizontal="center" vertical="center" wrapText="1"/>
    </xf>
    <xf numFmtId="49" fontId="13" fillId="0" borderId="19" xfId="0" applyNumberFormat="1" applyFont="1" applyBorder="1" applyAlignment="1">
      <alignment horizontal="center" vertical="center"/>
    </xf>
    <xf numFmtId="49" fontId="13" fillId="0" borderId="20" xfId="0" applyNumberFormat="1" applyFont="1" applyBorder="1" applyAlignment="1">
      <alignment horizontal="center" vertical="top" wrapText="1"/>
    </xf>
    <xf numFmtId="49" fontId="13" fillId="0" borderId="0" xfId="0" applyNumberFormat="1" applyFont="1" applyAlignment="1">
      <alignment horizontal="center"/>
    </xf>
    <xf numFmtId="49" fontId="13" fillId="0" borderId="19" xfId="0" applyNumberFormat="1" applyFont="1" applyBorder="1" applyAlignment="1">
      <alignment vertical="top"/>
    </xf>
    <xf numFmtId="49" fontId="13" fillId="2" borderId="34" xfId="0" applyNumberFormat="1" applyFont="1" applyFill="1" applyBorder="1" applyAlignment="1">
      <alignment vertical="center" wrapText="1"/>
    </xf>
    <xf numFmtId="49" fontId="13" fillId="0" borderId="21" xfId="0" applyNumberFormat="1" applyFont="1" applyBorder="1" applyAlignment="1">
      <alignment horizontal="center" vertical="center"/>
    </xf>
    <xf numFmtId="49" fontId="13" fillId="0" borderId="33" xfId="0" applyNumberFormat="1" applyFont="1" applyBorder="1"/>
    <xf numFmtId="49" fontId="13" fillId="0" borderId="29" xfId="0" applyNumberFormat="1" applyFont="1" applyBorder="1" applyAlignment="1">
      <alignment horizontal="center" vertical="center"/>
    </xf>
    <xf numFmtId="49" fontId="13" fillId="0" borderId="32" xfId="0" applyNumberFormat="1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 vertical="center"/>
    </xf>
    <xf numFmtId="49" fontId="13" fillId="0" borderId="19" xfId="0" applyNumberFormat="1" applyFont="1" applyBorder="1" applyAlignment="1">
      <alignment horizontal="center" vertical="top" wrapText="1"/>
    </xf>
    <xf numFmtId="49" fontId="16" fillId="0" borderId="34" xfId="0" applyNumberFormat="1" applyFont="1" applyBorder="1" applyAlignment="1"/>
    <xf numFmtId="3" fontId="13" fillId="0" borderId="2" xfId="1" applyNumberFormat="1" applyFont="1" applyFill="1" applyBorder="1" applyAlignment="1">
      <alignment vertical="top" wrapText="1"/>
    </xf>
    <xf numFmtId="3" fontId="2" fillId="0" borderId="0" xfId="1" applyNumberFormat="1" applyFont="1" applyFill="1" applyBorder="1" applyAlignment="1">
      <alignment vertical="top" wrapText="1"/>
    </xf>
    <xf numFmtId="0" fontId="13" fillId="0" borderId="2" xfId="0" applyFont="1" applyFill="1" applyBorder="1" applyAlignment="1">
      <alignment horizontal="center" vertical="top" wrapText="1"/>
    </xf>
    <xf numFmtId="0" fontId="13" fillId="0" borderId="14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19" xfId="0" applyFont="1" applyFill="1" applyBorder="1" applyAlignment="1">
      <alignment horizontal="center" vertical="top" wrapText="1"/>
    </xf>
    <xf numFmtId="49" fontId="13" fillId="0" borderId="29" xfId="0" applyNumberFormat="1" applyFont="1" applyBorder="1" applyAlignment="1">
      <alignment horizontal="center" vertical="center"/>
    </xf>
    <xf numFmtId="49" fontId="13" fillId="0" borderId="19" xfId="0" applyNumberFormat="1" applyFont="1" applyBorder="1" applyAlignment="1">
      <alignment horizontal="center" vertical="center"/>
    </xf>
    <xf numFmtId="49" fontId="13" fillId="0" borderId="33" xfId="0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49" fontId="13" fillId="0" borderId="34" xfId="0" applyNumberFormat="1" applyFont="1" applyBorder="1" applyAlignment="1">
      <alignment horizontal="center" vertical="center"/>
    </xf>
    <xf numFmtId="49" fontId="13" fillId="0" borderId="34" xfId="0" applyNumberFormat="1" applyFont="1" applyBorder="1" applyAlignment="1">
      <alignment horizontal="center" vertical="top"/>
    </xf>
    <xf numFmtId="49" fontId="13" fillId="0" borderId="1" xfId="0" applyNumberFormat="1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top"/>
    </xf>
    <xf numFmtId="0" fontId="13" fillId="0" borderId="13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top" wrapText="1"/>
    </xf>
    <xf numFmtId="0" fontId="13" fillId="0" borderId="12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top" wrapText="1"/>
    </xf>
    <xf numFmtId="0" fontId="13" fillId="0" borderId="8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left" vertical="top" wrapText="1" indent="1"/>
    </xf>
    <xf numFmtId="0" fontId="2" fillId="0" borderId="9" xfId="0" applyFont="1" applyFill="1" applyBorder="1" applyAlignment="1">
      <alignment vertical="top" wrapText="1"/>
    </xf>
    <xf numFmtId="3" fontId="2" fillId="0" borderId="5" xfId="0" applyNumberFormat="1" applyFont="1" applyFill="1" applyBorder="1" applyAlignment="1">
      <alignment horizontal="right" vertical="top" wrapText="1" indent="4"/>
    </xf>
    <xf numFmtId="49" fontId="13" fillId="0" borderId="0" xfId="0" applyNumberFormat="1" applyFont="1" applyAlignment="1">
      <alignment vertical="center"/>
    </xf>
    <xf numFmtId="49" fontId="13" fillId="0" borderId="33" xfId="0" applyNumberFormat="1" applyFont="1" applyBorder="1" applyAlignment="1">
      <alignment horizontal="center" vertical="center"/>
    </xf>
    <xf numFmtId="49" fontId="13" fillId="0" borderId="28" xfId="0" applyNumberFormat="1" applyFont="1" applyBorder="1" applyAlignment="1">
      <alignment horizontal="centerContinuous" vertical="center"/>
    </xf>
    <xf numFmtId="49" fontId="13" fillId="0" borderId="27" xfId="0" applyNumberFormat="1" applyFont="1" applyBorder="1" applyAlignment="1">
      <alignment horizontal="centerContinuous" vertical="center"/>
    </xf>
    <xf numFmtId="49" fontId="16" fillId="0" borderId="33" xfId="0" applyNumberFormat="1" applyFont="1" applyBorder="1" applyAlignment="1">
      <alignment horizontal="left"/>
    </xf>
    <xf numFmtId="0" fontId="13" fillId="0" borderId="15" xfId="0" applyFont="1" applyFill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 vertical="top" wrapText="1"/>
    </xf>
    <xf numFmtId="3" fontId="2" fillId="0" borderId="7" xfId="0" applyNumberFormat="1" applyFont="1" applyFill="1" applyBorder="1" applyAlignment="1">
      <alignment horizontal="right" indent="1"/>
    </xf>
    <xf numFmtId="0" fontId="2" fillId="0" borderId="0" xfId="0" applyFont="1" applyFill="1" applyBorder="1" applyAlignment="1">
      <alignment horizontal="left" vertical="top" wrapText="1" indent="3"/>
    </xf>
    <xf numFmtId="0" fontId="2" fillId="0" borderId="8" xfId="0" applyFont="1" applyFill="1" applyBorder="1" applyAlignment="1">
      <alignment horizontal="left" vertical="top" wrapText="1" indent="3"/>
    </xf>
    <xf numFmtId="3" fontId="2" fillId="0" borderId="7" xfId="0" applyNumberFormat="1" applyFont="1" applyFill="1" applyBorder="1" applyAlignment="1">
      <alignment horizontal="right" vertical="top" wrapText="1" indent="4"/>
    </xf>
    <xf numFmtId="49" fontId="13" fillId="0" borderId="32" xfId="0" applyNumberFormat="1" applyFont="1" applyBorder="1" applyAlignment="1">
      <alignment horizontal="center" vertical="top"/>
    </xf>
    <xf numFmtId="49" fontId="13" fillId="0" borderId="33" xfId="0" applyNumberFormat="1" applyFont="1" applyBorder="1" applyAlignment="1">
      <alignment horizontal="center" vertical="top"/>
    </xf>
    <xf numFmtId="49" fontId="13" fillId="0" borderId="29" xfId="0" applyNumberFormat="1" applyFont="1" applyBorder="1" applyAlignment="1">
      <alignment horizontal="center"/>
    </xf>
    <xf numFmtId="49" fontId="13" fillId="0" borderId="19" xfId="0" applyNumberFormat="1" applyFont="1" applyBorder="1" applyAlignment="1">
      <alignment horizontal="center"/>
    </xf>
    <xf numFmtId="49" fontId="13" fillId="0" borderId="19" xfId="0" applyNumberFormat="1" applyFont="1" applyBorder="1" applyAlignment="1">
      <alignment horizontal="center" vertical="top" wrapText="1"/>
    </xf>
    <xf numFmtId="49" fontId="13" fillId="0" borderId="29" xfId="0" applyNumberFormat="1" applyFont="1" applyBorder="1" applyAlignment="1">
      <alignment horizontal="center" vertical="center"/>
    </xf>
    <xf numFmtId="49" fontId="13" fillId="0" borderId="19" xfId="0" applyNumberFormat="1" applyFont="1" applyBorder="1" applyAlignment="1">
      <alignment horizontal="center" vertical="center"/>
    </xf>
    <xf numFmtId="49" fontId="13" fillId="0" borderId="19" xfId="0" applyNumberFormat="1" applyFont="1" applyBorder="1" applyAlignment="1">
      <alignment horizontal="center" wrapText="1"/>
    </xf>
    <xf numFmtId="49" fontId="13" fillId="0" borderId="33" xfId="0" applyNumberFormat="1" applyFont="1" applyBorder="1" applyAlignment="1">
      <alignment horizontal="center"/>
    </xf>
    <xf numFmtId="49" fontId="13" fillId="0" borderId="0" xfId="0" applyNumberFormat="1" applyFont="1" applyBorder="1" applyAlignment="1">
      <alignment horizontal="center"/>
    </xf>
    <xf numFmtId="49" fontId="13" fillId="0" borderId="20" xfId="0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49" fontId="13" fillId="0" borderId="20" xfId="0" applyNumberFormat="1" applyFont="1" applyBorder="1" applyAlignment="1">
      <alignment horizontal="center" vertical="top" wrapText="1"/>
    </xf>
    <xf numFmtId="49" fontId="13" fillId="0" borderId="20" xfId="0" applyNumberFormat="1" applyFont="1" applyBorder="1" applyAlignment="1">
      <alignment horizontal="center" vertical="top"/>
    </xf>
    <xf numFmtId="49" fontId="13" fillId="0" borderId="32" xfId="0" applyNumberFormat="1" applyFont="1" applyBorder="1" applyAlignment="1">
      <alignment horizontal="center" vertical="center"/>
    </xf>
    <xf numFmtId="49" fontId="13" fillId="0" borderId="21" xfId="0" applyNumberFormat="1" applyFont="1" applyBorder="1" applyAlignment="1">
      <alignment horizontal="center" vertical="center"/>
    </xf>
    <xf numFmtId="49" fontId="13" fillId="0" borderId="22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left" vertical="top"/>
    </xf>
    <xf numFmtId="49" fontId="13" fillId="0" borderId="20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21" fillId="0" borderId="30" xfId="0" applyFont="1" applyBorder="1" applyAlignment="1">
      <alignment horizontal="center"/>
    </xf>
    <xf numFmtId="0" fontId="13" fillId="0" borderId="14" xfId="0" applyFont="1" applyFill="1" applyBorder="1" applyAlignment="1">
      <alignment horizontal="center" vertical="top" wrapText="1"/>
    </xf>
    <xf numFmtId="0" fontId="22" fillId="0" borderId="29" xfId="0" applyFont="1" applyFill="1" applyBorder="1" applyAlignment="1">
      <alignment horizontal="center" vertical="top" wrapText="1"/>
    </xf>
    <xf numFmtId="0" fontId="22" fillId="0" borderId="19" xfId="0" applyFont="1" applyFill="1" applyBorder="1" applyAlignment="1">
      <alignment horizontal="center" vertical="top" wrapText="1"/>
    </xf>
    <xf numFmtId="0" fontId="22" fillId="0" borderId="2" xfId="0" applyFont="1" applyFill="1" applyBorder="1" applyAlignment="1">
      <alignment horizontal="center" vertical="top" wrapText="1"/>
    </xf>
    <xf numFmtId="0" fontId="22" fillId="0" borderId="0" xfId="0" applyFont="1" applyFill="1" applyBorder="1" applyAlignment="1">
      <alignment horizontal="center" vertical="top" wrapText="1"/>
    </xf>
    <xf numFmtId="49" fontId="16" fillId="0" borderId="32" xfId="0" applyNumberFormat="1" applyFont="1" applyBorder="1"/>
    <xf numFmtId="49" fontId="16" fillId="0" borderId="20" xfId="0" applyNumberFormat="1" applyFont="1" applyBorder="1"/>
    <xf numFmtId="4" fontId="16" fillId="0" borderId="31" xfId="0" applyNumberFormat="1" applyFont="1" applyBorder="1"/>
    <xf numFmtId="4" fontId="16" fillId="0" borderId="20" xfId="0" applyNumberFormat="1" applyFont="1" applyBorder="1"/>
    <xf numFmtId="4" fontId="23" fillId="0" borderId="0" xfId="0" applyNumberFormat="1" applyFont="1" applyBorder="1"/>
    <xf numFmtId="4" fontId="23" fillId="0" borderId="0" xfId="0" applyNumberFormat="1" applyFont="1"/>
    <xf numFmtId="4" fontId="24" fillId="0" borderId="0" xfId="0" applyNumberFormat="1" applyFont="1"/>
    <xf numFmtId="49" fontId="22" fillId="0" borderId="0" xfId="0" applyNumberFormat="1" applyFont="1" applyAlignment="1">
      <alignment horizontal="left" vertical="top" indent="2"/>
    </xf>
    <xf numFmtId="49" fontId="13" fillId="0" borderId="19" xfId="0" applyNumberFormat="1" applyFont="1" applyBorder="1" applyAlignment="1">
      <alignment horizontal="centerContinuous"/>
    </xf>
    <xf numFmtId="49" fontId="13" fillId="0" borderId="1" xfId="0" applyNumberFormat="1" applyFont="1" applyBorder="1" applyAlignment="1">
      <alignment horizontal="centerContinuous"/>
    </xf>
    <xf numFmtId="49" fontId="13" fillId="0" borderId="20" xfId="0" applyNumberFormat="1" applyFont="1" applyBorder="1" applyAlignment="1">
      <alignment horizontal="center" wrapText="1"/>
    </xf>
    <xf numFmtId="49" fontId="13" fillId="0" borderId="34" xfId="0" applyNumberFormat="1" applyFont="1" applyBorder="1" applyAlignment="1">
      <alignment vertical="top"/>
    </xf>
    <xf numFmtId="49" fontId="13" fillId="0" borderId="33" xfId="0" quotePrefix="1" applyNumberFormat="1" applyFont="1" applyBorder="1" applyAlignment="1">
      <alignment horizontal="center" vertical="top"/>
    </xf>
    <xf numFmtId="3" fontId="3" fillId="0" borderId="4" xfId="0" applyNumberFormat="1" applyFont="1" applyBorder="1" applyAlignment="1">
      <alignment horizontal="right" indent="1"/>
    </xf>
    <xf numFmtId="49" fontId="13" fillId="0" borderId="1" xfId="0" applyNumberFormat="1" applyFont="1" applyBorder="1" applyAlignment="1">
      <alignment horizontal="center" vertical="top" wrapText="1"/>
    </xf>
    <xf numFmtId="49" fontId="13" fillId="0" borderId="19" xfId="0" applyNumberFormat="1" applyFont="1" applyBorder="1"/>
    <xf numFmtId="49" fontId="13" fillId="0" borderId="1" xfId="0" applyNumberFormat="1" applyFont="1" applyBorder="1"/>
    <xf numFmtId="49" fontId="13" fillId="0" borderId="20" xfId="0" applyNumberFormat="1" applyFont="1" applyBorder="1" applyAlignment="1">
      <alignment horizontal="centerContinuous"/>
    </xf>
    <xf numFmtId="3" fontId="16" fillId="0" borderId="29" xfId="0" applyNumberFormat="1" applyFont="1" applyBorder="1" applyAlignment="1">
      <alignment horizontal="right" indent="3"/>
    </xf>
    <xf numFmtId="49" fontId="13" fillId="0" borderId="1" xfId="0" applyNumberFormat="1" applyFont="1" applyBorder="1" applyAlignment="1"/>
    <xf numFmtId="49" fontId="13" fillId="0" borderId="20" xfId="0" applyNumberFormat="1" applyFont="1" applyBorder="1" applyAlignment="1">
      <alignment horizontal="center" vertical="center" wrapText="1"/>
    </xf>
    <xf numFmtId="3" fontId="16" fillId="0" borderId="29" xfId="0" applyNumberFormat="1" applyFont="1" applyBorder="1" applyAlignment="1">
      <alignment horizontal="right" indent="4"/>
    </xf>
    <xf numFmtId="3" fontId="3" fillId="0" borderId="19" xfId="0" applyNumberFormat="1" applyFont="1" applyBorder="1" applyAlignment="1">
      <alignment horizontal="right" indent="4"/>
    </xf>
    <xf numFmtId="3" fontId="16" fillId="0" borderId="32" xfId="0" applyNumberFormat="1" applyFont="1" applyBorder="1" applyAlignment="1">
      <alignment horizontal="right" indent="3"/>
    </xf>
    <xf numFmtId="3" fontId="3" fillId="0" borderId="20" xfId="0" applyNumberFormat="1" applyFont="1" applyBorder="1" applyAlignment="1">
      <alignment horizontal="right" indent="3"/>
    </xf>
    <xf numFmtId="3" fontId="3" fillId="0" borderId="22" xfId="0" applyNumberFormat="1" applyFont="1" applyBorder="1" applyAlignment="1">
      <alignment horizontal="right" indent="3"/>
    </xf>
    <xf numFmtId="49" fontId="22" fillId="0" borderId="19" xfId="0" applyNumberFormat="1" applyFont="1" applyBorder="1" applyAlignment="1">
      <alignment horizontal="center" vertical="top" wrapText="1"/>
    </xf>
    <xf numFmtId="49" fontId="13" fillId="0" borderId="0" xfId="0" applyNumberFormat="1" applyFont="1" applyAlignment="1"/>
    <xf numFmtId="2" fontId="13" fillId="0" borderId="33" xfId="0" applyNumberFormat="1" applyFont="1" applyBorder="1" applyAlignment="1">
      <alignment horizontal="center"/>
    </xf>
    <xf numFmtId="2" fontId="13" fillId="0" borderId="29" xfId="0" applyNumberFormat="1" applyFont="1" applyBorder="1" applyAlignment="1">
      <alignment horizontal="center" wrapText="1"/>
    </xf>
    <xf numFmtId="2" fontId="13" fillId="0" borderId="29" xfId="0" applyNumberFormat="1" applyFont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2" fontId="13" fillId="0" borderId="19" xfId="0" applyNumberFormat="1" applyFont="1" applyBorder="1" applyAlignment="1">
      <alignment horizontal="center" wrapText="1"/>
    </xf>
    <xf numFmtId="2" fontId="13" fillId="0" borderId="19" xfId="0" applyNumberFormat="1" applyFont="1" applyBorder="1" applyAlignment="1">
      <alignment horizontal="center" vertical="top" wrapText="1"/>
    </xf>
    <xf numFmtId="2" fontId="13" fillId="0" borderId="29" xfId="0" applyNumberFormat="1" applyFont="1" applyBorder="1" applyAlignment="1">
      <alignment horizontal="center" vertical="center" wrapText="1"/>
    </xf>
    <xf numFmtId="187" fontId="13" fillId="0" borderId="32" xfId="1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vertical="center"/>
    </xf>
    <xf numFmtId="2" fontId="13" fillId="0" borderId="19" xfId="0" applyNumberFormat="1" applyFont="1" applyBorder="1" applyAlignment="1">
      <alignment horizontal="center"/>
    </xf>
    <xf numFmtId="187" fontId="13" fillId="0" borderId="19" xfId="1" applyNumberFormat="1" applyFont="1" applyBorder="1" applyAlignment="1">
      <alignment horizontal="center" vertical="center" wrapText="1"/>
    </xf>
    <xf numFmtId="2" fontId="13" fillId="0" borderId="20" xfId="0" applyNumberFormat="1" applyFont="1" applyBorder="1" applyAlignment="1">
      <alignment horizontal="center"/>
    </xf>
    <xf numFmtId="2" fontId="13" fillId="0" borderId="34" xfId="0" applyNumberFormat="1" applyFont="1" applyBorder="1" applyAlignment="1">
      <alignment horizontal="center" vertical="top"/>
    </xf>
    <xf numFmtId="2" fontId="13" fillId="0" borderId="19" xfId="0" applyNumberFormat="1" applyFont="1" applyBorder="1" applyAlignment="1">
      <alignment horizontal="center" vertical="center" wrapText="1"/>
    </xf>
    <xf numFmtId="49" fontId="16" fillId="0" borderId="0" xfId="0" applyNumberFormat="1" applyFont="1" applyAlignment="1">
      <alignment horizontal="left" indent="2"/>
    </xf>
    <xf numFmtId="0" fontId="13" fillId="0" borderId="0" xfId="0" applyFont="1" applyFill="1" applyAlignment="1">
      <alignment horizontal="left" vertical="top"/>
    </xf>
    <xf numFmtId="0" fontId="13" fillId="0" borderId="13" xfId="0" applyFont="1" applyFill="1" applyBorder="1" applyAlignment="1">
      <alignment horizontal="center" vertical="top" wrapText="1"/>
    </xf>
    <xf numFmtId="0" fontId="13" fillId="0" borderId="12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3" fillId="0" borderId="14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right" vertical="top" wrapText="1"/>
    </xf>
    <xf numFmtId="0" fontId="13" fillId="0" borderId="17" xfId="0" applyFont="1" applyFill="1" applyBorder="1" applyAlignment="1">
      <alignment horizontal="center" vertical="top" wrapText="1"/>
    </xf>
    <xf numFmtId="0" fontId="13" fillId="0" borderId="18" xfId="0" applyFont="1" applyFill="1" applyBorder="1" applyAlignment="1">
      <alignment horizontal="center" vertical="top" wrapText="1"/>
    </xf>
    <xf numFmtId="0" fontId="13" fillId="0" borderId="0" xfId="0" applyFont="1" applyFill="1" applyAlignment="1">
      <alignment horizontal="left" vertical="top"/>
    </xf>
    <xf numFmtId="0" fontId="13" fillId="0" borderId="11" xfId="0" applyFont="1" applyFill="1" applyBorder="1" applyAlignment="1">
      <alignment horizontal="center" vertical="top" wrapText="1"/>
    </xf>
    <xf numFmtId="0" fontId="13" fillId="0" borderId="18" xfId="0" applyFont="1" applyFill="1" applyBorder="1" applyAlignment="1">
      <alignment horizontal="center" vertical="top" wrapText="1"/>
    </xf>
    <xf numFmtId="49" fontId="13" fillId="0" borderId="19" xfId="0" applyNumberFormat="1" applyFont="1" applyBorder="1" applyAlignment="1">
      <alignment horizontal="center" vertical="top" wrapText="1"/>
    </xf>
    <xf numFmtId="49" fontId="13" fillId="0" borderId="32" xfId="0" applyNumberFormat="1" applyFont="1" applyBorder="1" applyAlignment="1">
      <alignment horizontal="center" vertical="top"/>
    </xf>
    <xf numFmtId="49" fontId="13" fillId="0" borderId="29" xfId="0" applyNumberFormat="1" applyFont="1" applyBorder="1" applyAlignment="1">
      <alignment horizontal="center"/>
    </xf>
    <xf numFmtId="49" fontId="13" fillId="0" borderId="19" xfId="0" applyNumberFormat="1" applyFont="1" applyBorder="1" applyAlignment="1">
      <alignment horizontal="center"/>
    </xf>
    <xf numFmtId="49" fontId="13" fillId="0" borderId="29" xfId="0" applyNumberFormat="1" applyFont="1" applyBorder="1" applyAlignment="1">
      <alignment horizontal="center" vertical="center"/>
    </xf>
    <xf numFmtId="49" fontId="13" fillId="0" borderId="19" xfId="0" applyNumberFormat="1" applyFont="1" applyBorder="1" applyAlignment="1">
      <alignment horizontal="center" vertical="center"/>
    </xf>
    <xf numFmtId="49" fontId="13" fillId="0" borderId="19" xfId="0" applyNumberFormat="1" applyFont="1" applyBorder="1" applyAlignment="1">
      <alignment horizontal="center" wrapText="1"/>
    </xf>
    <xf numFmtId="49" fontId="13" fillId="0" borderId="0" xfId="0" applyNumberFormat="1" applyFont="1" applyBorder="1" applyAlignment="1">
      <alignment horizontal="center" vertical="top"/>
    </xf>
    <xf numFmtId="49" fontId="13" fillId="0" borderId="0" xfId="0" applyNumberFormat="1" applyFont="1" applyBorder="1" applyAlignment="1">
      <alignment horizontal="center" vertical="top" wrapText="1"/>
    </xf>
    <xf numFmtId="49" fontId="13" fillId="0" borderId="0" xfId="0" applyNumberFormat="1" applyFont="1" applyBorder="1" applyAlignment="1">
      <alignment horizontal="center"/>
    </xf>
    <xf numFmtId="49" fontId="13" fillId="0" borderId="20" xfId="0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49" fontId="13" fillId="0" borderId="20" xfId="0" applyNumberFormat="1" applyFont="1" applyBorder="1" applyAlignment="1">
      <alignment horizontal="center" vertical="top" wrapText="1"/>
    </xf>
    <xf numFmtId="49" fontId="13" fillId="0" borderId="2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top" wrapText="1"/>
    </xf>
    <xf numFmtId="49" fontId="13" fillId="0" borderId="19" xfId="0" applyNumberFormat="1" applyFont="1" applyBorder="1" applyAlignment="1">
      <alignment horizontal="center" vertical="top"/>
    </xf>
    <xf numFmtId="49" fontId="13" fillId="0" borderId="4" xfId="0" applyNumberFormat="1" applyFont="1" applyBorder="1" applyAlignment="1">
      <alignment horizontal="center"/>
    </xf>
    <xf numFmtId="49" fontId="13" fillId="0" borderId="0" xfId="0" applyNumberFormat="1" applyFont="1" applyAlignment="1">
      <alignment horizontal="center" vertical="top"/>
    </xf>
    <xf numFmtId="49" fontId="13" fillId="0" borderId="20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3" fontId="13" fillId="0" borderId="13" xfId="0" applyNumberFormat="1" applyFont="1" applyFill="1" applyBorder="1" applyAlignment="1">
      <alignment horizontal="right" vertical="top" wrapText="1" indent="3"/>
    </xf>
    <xf numFmtId="3" fontId="2" fillId="0" borderId="11" xfId="0" applyNumberFormat="1" applyFont="1" applyFill="1" applyBorder="1" applyAlignment="1">
      <alignment horizontal="right" vertical="top" wrapText="1" indent="3"/>
    </xf>
    <xf numFmtId="3" fontId="2" fillId="0" borderId="7" xfId="0" applyNumberFormat="1" applyFont="1" applyFill="1" applyBorder="1" applyAlignment="1">
      <alignment horizontal="right" vertical="top" wrapText="1" indent="3"/>
    </xf>
    <xf numFmtId="3" fontId="13" fillId="0" borderId="13" xfId="0" applyNumberFormat="1" applyFont="1" applyFill="1" applyBorder="1" applyAlignment="1">
      <alignment horizontal="right" vertical="top" wrapText="1" indent="4"/>
    </xf>
    <xf numFmtId="0" fontId="13" fillId="0" borderId="2" xfId="0" applyFont="1" applyFill="1" applyBorder="1" applyAlignment="1">
      <alignment horizontal="right" vertical="top" wrapText="1"/>
    </xf>
    <xf numFmtId="0" fontId="13" fillId="0" borderId="0" xfId="0" applyFont="1" applyFill="1" applyAlignment="1">
      <alignment horizontal="right"/>
    </xf>
    <xf numFmtId="3" fontId="13" fillId="0" borderId="23" xfId="0" applyNumberFormat="1" applyFont="1" applyFill="1" applyBorder="1" applyAlignment="1">
      <alignment horizontal="right" vertical="top" wrapText="1" indent="2"/>
    </xf>
    <xf numFmtId="3" fontId="2" fillId="0" borderId="20" xfId="0" applyNumberFormat="1" applyFont="1" applyFill="1" applyBorder="1" applyAlignment="1">
      <alignment horizontal="right" vertical="top" wrapText="1" indent="2"/>
    </xf>
    <xf numFmtId="3" fontId="2" fillId="0" borderId="39" xfId="0" applyNumberFormat="1" applyFont="1" applyFill="1" applyBorder="1" applyAlignment="1">
      <alignment horizontal="right" vertical="top" wrapText="1" indent="2"/>
    </xf>
    <xf numFmtId="0" fontId="13" fillId="0" borderId="12" xfId="0" applyFont="1" applyFill="1" applyBorder="1"/>
    <xf numFmtId="3" fontId="2" fillId="0" borderId="0" xfId="0" applyNumberFormat="1" applyFont="1" applyFill="1" applyBorder="1" applyAlignment="1">
      <alignment horizontal="right" vertical="top" wrapText="1" indent="12"/>
    </xf>
    <xf numFmtId="3" fontId="13" fillId="0" borderId="13" xfId="0" applyNumberFormat="1" applyFont="1" applyFill="1" applyBorder="1" applyAlignment="1">
      <alignment horizontal="right" vertical="top" wrapText="1" indent="7"/>
    </xf>
    <xf numFmtId="3" fontId="2" fillId="0" borderId="11" xfId="0" applyNumberFormat="1" applyFont="1" applyFill="1" applyBorder="1" applyAlignment="1">
      <alignment horizontal="right" vertical="top" wrapText="1" indent="7"/>
    </xf>
    <xf numFmtId="3" fontId="2" fillId="0" borderId="7" xfId="0" applyNumberFormat="1" applyFont="1" applyFill="1" applyBorder="1" applyAlignment="1">
      <alignment horizontal="right" vertical="top" wrapText="1" indent="7"/>
    </xf>
    <xf numFmtId="0" fontId="22" fillId="0" borderId="14" xfId="0" applyFont="1" applyFill="1" applyBorder="1" applyAlignment="1">
      <alignment horizontal="center" vertical="top" wrapText="1"/>
    </xf>
    <xf numFmtId="0" fontId="22" fillId="0" borderId="0" xfId="0" applyFont="1" applyFill="1" applyBorder="1" applyAlignment="1">
      <alignment horizontal="center"/>
    </xf>
    <xf numFmtId="0" fontId="22" fillId="0" borderId="18" xfId="0" applyFont="1" applyFill="1" applyBorder="1" applyAlignment="1">
      <alignment horizontal="center" vertical="top" wrapText="1"/>
    </xf>
    <xf numFmtId="3" fontId="2" fillId="0" borderId="37" xfId="0" applyNumberFormat="1" applyFont="1" applyFill="1" applyBorder="1" applyAlignment="1">
      <alignment horizontal="right" vertical="top" wrapText="1" indent="2"/>
    </xf>
    <xf numFmtId="3" fontId="3" fillId="0" borderId="19" xfId="0" applyNumberFormat="1" applyFont="1" applyBorder="1" applyAlignment="1">
      <alignment horizontal="right" indent="2"/>
    </xf>
    <xf numFmtId="3" fontId="16" fillId="0" borderId="29" xfId="0" applyNumberFormat="1" applyFont="1" applyBorder="1" applyAlignment="1">
      <alignment horizontal="right" indent="2"/>
    </xf>
    <xf numFmtId="3" fontId="16" fillId="0" borderId="32" xfId="0" applyNumberFormat="1" applyFont="1" applyBorder="1" applyAlignment="1">
      <alignment horizontal="right" indent="2"/>
    </xf>
    <xf numFmtId="3" fontId="3" fillId="0" borderId="20" xfId="0" applyNumberFormat="1" applyFont="1" applyBorder="1" applyAlignment="1">
      <alignment horizontal="right" indent="2"/>
    </xf>
    <xf numFmtId="3" fontId="3" fillId="0" borderId="22" xfId="0" applyNumberFormat="1" applyFont="1" applyBorder="1" applyAlignment="1">
      <alignment horizontal="right" indent="2"/>
    </xf>
    <xf numFmtId="49" fontId="16" fillId="0" borderId="0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3" fontId="3" fillId="0" borderId="20" xfId="0" applyNumberFormat="1" applyFont="1" applyBorder="1" applyAlignment="1">
      <alignment horizontal="right" indent="4"/>
    </xf>
    <xf numFmtId="3" fontId="3" fillId="0" borderId="22" xfId="0" applyNumberFormat="1" applyFont="1" applyBorder="1" applyAlignment="1">
      <alignment horizontal="right" indent="4"/>
    </xf>
    <xf numFmtId="3" fontId="16" fillId="0" borderId="0" xfId="0" applyNumberFormat="1" applyFont="1" applyBorder="1" applyAlignment="1">
      <alignment horizontal="right" indent="2"/>
    </xf>
    <xf numFmtId="3" fontId="3" fillId="0" borderId="4" xfId="0" applyNumberFormat="1" applyFont="1" applyBorder="1" applyAlignment="1">
      <alignment horizontal="right" indent="2"/>
    </xf>
    <xf numFmtId="3" fontId="3" fillId="0" borderId="20" xfId="0" applyNumberFormat="1" applyFont="1" applyBorder="1" applyAlignment="1">
      <alignment horizontal="right" indent="5"/>
    </xf>
    <xf numFmtId="3" fontId="3" fillId="0" borderId="22" xfId="0" applyNumberFormat="1" applyFont="1" applyBorder="1" applyAlignment="1">
      <alignment horizontal="right" indent="5"/>
    </xf>
    <xf numFmtId="3" fontId="16" fillId="0" borderId="32" xfId="0" applyNumberFormat="1" applyFont="1" applyBorder="1" applyAlignment="1">
      <alignment horizontal="right" indent="4"/>
    </xf>
    <xf numFmtId="49" fontId="16" fillId="0" borderId="0" xfId="0" applyNumberFormat="1" applyFont="1" applyAlignment="1">
      <alignment horizontal="center"/>
    </xf>
    <xf numFmtId="3" fontId="3" fillId="0" borderId="0" xfId="0" applyNumberFormat="1" applyFont="1" applyBorder="1" applyAlignment="1">
      <alignment horizontal="right" indent="2"/>
    </xf>
    <xf numFmtId="3" fontId="16" fillId="0" borderId="20" xfId="0" applyNumberFormat="1" applyFont="1" applyBorder="1" applyAlignment="1">
      <alignment horizontal="right" indent="2"/>
    </xf>
    <xf numFmtId="49" fontId="13" fillId="0" borderId="21" xfId="0" applyNumberFormat="1" applyFont="1" applyBorder="1" applyAlignment="1">
      <alignment horizontal="centerContinuous"/>
    </xf>
    <xf numFmtId="49" fontId="13" fillId="0" borderId="21" xfId="0" quotePrefix="1" applyNumberFormat="1" applyFont="1" applyBorder="1" applyAlignment="1">
      <alignment horizontal="centerContinuous"/>
    </xf>
    <xf numFmtId="49" fontId="13" fillId="0" borderId="22" xfId="0" quotePrefix="1" applyNumberFormat="1" applyFont="1" applyBorder="1" applyAlignment="1">
      <alignment horizontal="centerContinuous"/>
    </xf>
    <xf numFmtId="3" fontId="3" fillId="0" borderId="0" xfId="0" applyNumberFormat="1" applyFont="1"/>
    <xf numFmtId="49" fontId="2" fillId="0" borderId="29" xfId="0" applyNumberFormat="1" applyFont="1" applyBorder="1"/>
    <xf numFmtId="49" fontId="2" fillId="0" borderId="19" xfId="0" applyNumberFormat="1" applyFont="1" applyBorder="1"/>
    <xf numFmtId="49" fontId="2" fillId="0" borderId="33" xfId="0" applyNumberFormat="1" applyFont="1" applyBorder="1"/>
    <xf numFmtId="49" fontId="2" fillId="0" borderId="20" xfId="0" applyNumberFormat="1" applyFont="1" applyBorder="1"/>
    <xf numFmtId="3" fontId="16" fillId="0" borderId="32" xfId="0" applyNumberFormat="1" applyFont="1" applyBorder="1" applyAlignment="1">
      <alignment horizontal="right" indent="5"/>
    </xf>
    <xf numFmtId="2" fontId="13" fillId="0" borderId="1" xfId="0" applyNumberFormat="1" applyFont="1" applyBorder="1" applyAlignment="1">
      <alignment horizontal="center" vertical="top" wrapText="1"/>
    </xf>
    <xf numFmtId="2" fontId="13" fillId="0" borderId="0" xfId="0" applyNumberFormat="1" applyFont="1" applyBorder="1" applyAlignment="1">
      <alignment horizontal="left" vertical="top" indent="2"/>
    </xf>
    <xf numFmtId="2" fontId="13" fillId="0" borderId="21" xfId="0" applyNumberFormat="1" applyFont="1" applyBorder="1" applyAlignment="1">
      <alignment horizontal="center" vertical="top" wrapText="1"/>
    </xf>
    <xf numFmtId="49" fontId="16" fillId="0" borderId="0" xfId="0" applyNumberFormat="1" applyFont="1" applyAlignment="1">
      <alignment horizontal="left" vertical="top" wrapText="1" indent="2"/>
    </xf>
    <xf numFmtId="49" fontId="16" fillId="0" borderId="0" xfId="0" applyNumberFormat="1" applyFont="1" applyAlignment="1">
      <alignment horizontal="left" vertical="top" wrapText="1"/>
    </xf>
    <xf numFmtId="49" fontId="3" fillId="0" borderId="31" xfId="0" applyNumberFormat="1" applyFont="1" applyBorder="1" applyAlignment="1">
      <alignment horizontal="center"/>
    </xf>
    <xf numFmtId="49" fontId="3" fillId="0" borderId="31" xfId="0" applyNumberFormat="1" applyFont="1" applyBorder="1" applyAlignment="1">
      <alignment horizontal="left" indent="2"/>
    </xf>
    <xf numFmtId="3" fontId="13" fillId="0" borderId="23" xfId="0" applyNumberFormat="1" applyFont="1" applyFill="1" applyBorder="1" applyAlignment="1">
      <alignment horizontal="right" vertical="top" wrapText="1" indent="3"/>
    </xf>
    <xf numFmtId="3" fontId="2" fillId="0" borderId="20" xfId="0" applyNumberFormat="1" applyFont="1" applyFill="1" applyBorder="1" applyAlignment="1">
      <alignment horizontal="right" vertical="top" wrapText="1" indent="3"/>
    </xf>
    <xf numFmtId="3" fontId="2" fillId="0" borderId="39" xfId="0" applyNumberFormat="1" applyFont="1" applyFill="1" applyBorder="1" applyAlignment="1">
      <alignment horizontal="right" vertical="top" wrapText="1" indent="3"/>
    </xf>
    <xf numFmtId="0" fontId="13" fillId="0" borderId="30" xfId="0" applyFont="1" applyFill="1" applyBorder="1"/>
    <xf numFmtId="3" fontId="16" fillId="0" borderId="13" xfId="0" applyNumberFormat="1" applyFont="1" applyBorder="1" applyAlignment="1">
      <alignment horizontal="right" indent="6"/>
    </xf>
    <xf numFmtId="3" fontId="3" fillId="0" borderId="11" xfId="0" applyNumberFormat="1" applyFont="1" applyBorder="1" applyAlignment="1">
      <alignment horizontal="right" indent="6"/>
    </xf>
    <xf numFmtId="3" fontId="2" fillId="0" borderId="11" xfId="0" applyNumberFormat="1" applyFont="1" applyFill="1" applyBorder="1" applyAlignment="1">
      <alignment horizontal="right" vertical="top" wrapText="1" indent="6"/>
    </xf>
    <xf numFmtId="3" fontId="2" fillId="0" borderId="7" xfId="0" applyNumberFormat="1" applyFont="1" applyFill="1" applyBorder="1" applyAlignment="1">
      <alignment horizontal="right" vertical="top" wrapText="1" indent="6"/>
    </xf>
    <xf numFmtId="49" fontId="26" fillId="0" borderId="20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left"/>
    </xf>
    <xf numFmtId="49" fontId="16" fillId="0" borderId="1" xfId="0" applyNumberFormat="1" applyFont="1" applyBorder="1" applyAlignment="1">
      <alignment horizontal="center"/>
    </xf>
    <xf numFmtId="3" fontId="16" fillId="0" borderId="32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right" indent="3"/>
    </xf>
    <xf numFmtId="3" fontId="3" fillId="0" borderId="0" xfId="0" applyNumberFormat="1" applyFont="1" applyBorder="1" applyAlignment="1">
      <alignment horizontal="right" indent="4"/>
    </xf>
    <xf numFmtId="3" fontId="3" fillId="0" borderId="0" xfId="0" applyNumberFormat="1" applyFont="1" applyBorder="1" applyAlignment="1">
      <alignment horizontal="right" indent="5"/>
    </xf>
    <xf numFmtId="49" fontId="2" fillId="0" borderId="0" xfId="0" applyNumberFormat="1" applyFont="1" applyFill="1" applyAlignment="1">
      <alignment vertical="center"/>
    </xf>
    <xf numFmtId="3" fontId="3" fillId="0" borderId="0" xfId="0" applyNumberFormat="1" applyFont="1" applyFill="1" applyBorder="1" applyAlignment="1">
      <alignment horizontal="right" indent="2"/>
    </xf>
    <xf numFmtId="49" fontId="2" fillId="0" borderId="4" xfId="0" applyNumberFormat="1" applyFont="1" applyFill="1" applyBorder="1"/>
    <xf numFmtId="3" fontId="3" fillId="0" borderId="0" xfId="0" applyNumberFormat="1" applyFont="1" applyFill="1" applyBorder="1" applyAlignment="1">
      <alignment horizontal="right" indent="1"/>
    </xf>
    <xf numFmtId="49" fontId="13" fillId="0" borderId="0" xfId="0" applyNumberFormat="1" applyFont="1" applyFill="1" applyAlignment="1">
      <alignment vertical="center"/>
    </xf>
    <xf numFmtId="49" fontId="13" fillId="0" borderId="4" xfId="0" applyNumberFormat="1" applyFont="1" applyFill="1" applyBorder="1"/>
    <xf numFmtId="4" fontId="3" fillId="0" borderId="0" xfId="0" applyNumberFormat="1" applyFont="1" applyFill="1"/>
    <xf numFmtId="0" fontId="3" fillId="0" borderId="0" xfId="0" applyFont="1" applyFill="1"/>
    <xf numFmtId="49" fontId="4" fillId="0" borderId="0" xfId="0" applyNumberFormat="1" applyFont="1" applyFill="1" applyAlignment="1">
      <alignment vertical="center"/>
    </xf>
    <xf numFmtId="49" fontId="2" fillId="0" borderId="0" xfId="0" applyNumberFormat="1" applyFont="1" applyFill="1"/>
    <xf numFmtId="49" fontId="13" fillId="0" borderId="1" xfId="0" applyNumberFormat="1" applyFont="1" applyFill="1" applyBorder="1" applyAlignment="1">
      <alignment horizontal="center"/>
    </xf>
    <xf numFmtId="49" fontId="13" fillId="0" borderId="19" xfId="0" applyNumberFormat="1" applyFont="1" applyFill="1" applyBorder="1" applyAlignment="1">
      <alignment horizontal="center"/>
    </xf>
    <xf numFmtId="49" fontId="13" fillId="0" borderId="29" xfId="0" applyNumberFormat="1" applyFont="1" applyFill="1" applyBorder="1" applyAlignment="1">
      <alignment horizontal="center" vertical="center" wrapText="1"/>
    </xf>
    <xf numFmtId="49" fontId="13" fillId="0" borderId="32" xfId="0" applyNumberFormat="1" applyFont="1" applyFill="1" applyBorder="1" applyAlignment="1">
      <alignment horizontal="center" vertical="top" wrapText="1"/>
    </xf>
    <xf numFmtId="49" fontId="13" fillId="0" borderId="34" xfId="0" applyNumberFormat="1" applyFont="1" applyFill="1" applyBorder="1" applyAlignment="1">
      <alignment horizontal="center" vertical="top"/>
    </xf>
    <xf numFmtId="49" fontId="13" fillId="0" borderId="21" xfId="0" applyNumberFormat="1" applyFont="1" applyFill="1" applyBorder="1" applyAlignment="1">
      <alignment horizontal="center" vertical="top"/>
    </xf>
    <xf numFmtId="49" fontId="16" fillId="0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3" fontId="3" fillId="0" borderId="20" xfId="0" applyNumberFormat="1" applyFont="1" applyFill="1" applyBorder="1" applyAlignment="1">
      <alignment horizontal="right" indent="2"/>
    </xf>
    <xf numFmtId="49" fontId="3" fillId="0" borderId="0" xfId="0" applyNumberFormat="1" applyFont="1" applyFill="1" applyBorder="1" applyAlignment="1">
      <alignment horizontal="center"/>
    </xf>
    <xf numFmtId="49" fontId="14" fillId="0" borderId="0" xfId="0" applyNumberFormat="1" applyFont="1" applyFill="1" applyAlignment="1">
      <alignment vertical="center"/>
    </xf>
    <xf numFmtId="49" fontId="3" fillId="0" borderId="34" xfId="0" applyNumberFormat="1" applyFont="1" applyFill="1" applyBorder="1" applyAlignment="1">
      <alignment horizontal="center"/>
    </xf>
    <xf numFmtId="49" fontId="3" fillId="0" borderId="0" xfId="0" applyNumberFormat="1" applyFont="1" applyFill="1"/>
    <xf numFmtId="3" fontId="0" fillId="0" borderId="0" xfId="0" applyNumberFormat="1"/>
    <xf numFmtId="4" fontId="13" fillId="0" borderId="19" xfId="0" applyNumberFormat="1" applyFont="1" applyBorder="1" applyAlignment="1">
      <alignment horizontal="center" vertical="top"/>
    </xf>
    <xf numFmtId="4" fontId="13" fillId="0" borderId="20" xfId="0" applyNumberFormat="1" applyFont="1" applyBorder="1" applyAlignment="1">
      <alignment horizontal="center"/>
    </xf>
    <xf numFmtId="49" fontId="13" fillId="0" borderId="32" xfId="0" applyNumberFormat="1" applyFont="1" applyBorder="1" applyAlignment="1">
      <alignment horizontal="center" vertical="top" wrapText="1"/>
    </xf>
    <xf numFmtId="49" fontId="13" fillId="0" borderId="29" xfId="0" applyNumberFormat="1" applyFont="1" applyBorder="1" applyAlignment="1">
      <alignment horizontal="center" vertical="center" wrapText="1"/>
    </xf>
    <xf numFmtId="4" fontId="13" fillId="0" borderId="19" xfId="0" applyNumberFormat="1" applyFont="1" applyBorder="1" applyAlignment="1">
      <alignment horizontal="center" vertical="top" wrapText="1"/>
    </xf>
    <xf numFmtId="49" fontId="13" fillId="0" borderId="0" xfId="0" applyNumberFormat="1" applyFont="1" applyFill="1" applyAlignment="1">
      <alignment vertical="top"/>
    </xf>
    <xf numFmtId="49" fontId="2" fillId="0" borderId="0" xfId="0" applyNumberFormat="1" applyFont="1" applyFill="1" applyAlignment="1">
      <alignment vertical="top"/>
    </xf>
    <xf numFmtId="49" fontId="4" fillId="0" borderId="0" xfId="0" applyNumberFormat="1" applyFont="1" applyFill="1" applyAlignment="1">
      <alignment vertical="top"/>
    </xf>
    <xf numFmtId="49" fontId="2" fillId="0" borderId="0" xfId="0" applyNumberFormat="1" applyFont="1" applyFill="1" applyAlignment="1">
      <alignment horizontal="left" vertical="top"/>
    </xf>
    <xf numFmtId="3" fontId="3" fillId="0" borderId="0" xfId="0" applyNumberFormat="1" applyFont="1" applyFill="1"/>
    <xf numFmtId="49" fontId="13" fillId="0" borderId="33" xfId="0" applyNumberFormat="1" applyFont="1" applyFill="1" applyBorder="1" applyAlignment="1"/>
    <xf numFmtId="49" fontId="13" fillId="0" borderId="1" xfId="0" applyNumberFormat="1" applyFont="1" applyFill="1" applyBorder="1" applyAlignment="1">
      <alignment horizontal="center" vertical="center" wrapText="1"/>
    </xf>
    <xf numFmtId="49" fontId="13" fillId="0" borderId="21" xfId="0" applyNumberFormat="1" applyFont="1" applyFill="1" applyBorder="1" applyAlignment="1">
      <alignment horizontal="centerContinuous" vertical="top"/>
    </xf>
    <xf numFmtId="49" fontId="13" fillId="0" borderId="21" xfId="0" quotePrefix="1" applyNumberFormat="1" applyFont="1" applyFill="1" applyBorder="1" applyAlignment="1">
      <alignment horizontal="centerContinuous" vertical="top"/>
    </xf>
    <xf numFmtId="49" fontId="13" fillId="0" borderId="22" xfId="0" quotePrefix="1" applyNumberFormat="1" applyFont="1" applyFill="1" applyBorder="1" applyAlignment="1">
      <alignment horizontal="centerContinuous" vertical="top"/>
    </xf>
    <xf numFmtId="49" fontId="13" fillId="0" borderId="29" xfId="0" applyNumberFormat="1" applyFont="1" applyFill="1" applyBorder="1" applyAlignment="1">
      <alignment horizontal="center" vertical="top"/>
    </xf>
    <xf numFmtId="49" fontId="13" fillId="0" borderId="32" xfId="0" applyNumberFormat="1" applyFont="1" applyFill="1" applyBorder="1" applyAlignment="1">
      <alignment horizontal="center" vertical="top"/>
    </xf>
    <xf numFmtId="49" fontId="14" fillId="0" borderId="1" xfId="0" applyNumberFormat="1" applyFont="1" applyFill="1" applyBorder="1" applyAlignment="1">
      <alignment horizontal="center"/>
    </xf>
    <xf numFmtId="49" fontId="16" fillId="0" borderId="33" xfId="0" applyNumberFormat="1" applyFont="1" applyFill="1" applyBorder="1" applyAlignment="1">
      <alignment horizontal="center"/>
    </xf>
    <xf numFmtId="3" fontId="16" fillId="0" borderId="32" xfId="0" applyNumberFormat="1" applyFont="1" applyFill="1" applyBorder="1" applyAlignment="1">
      <alignment horizontal="right" indent="1"/>
    </xf>
    <xf numFmtId="49" fontId="3" fillId="0" borderId="1" xfId="0" applyNumberFormat="1" applyFont="1" applyFill="1" applyBorder="1" applyAlignment="1">
      <alignment horizontal="center"/>
    </xf>
    <xf numFmtId="3" fontId="3" fillId="0" borderId="20" xfId="0" applyNumberFormat="1" applyFont="1" applyFill="1" applyBorder="1" applyAlignment="1">
      <alignment horizontal="right" indent="1"/>
    </xf>
    <xf numFmtId="3" fontId="3" fillId="0" borderId="22" xfId="0" applyNumberFormat="1" applyFont="1" applyFill="1" applyBorder="1" applyAlignment="1">
      <alignment horizontal="right" indent="1"/>
    </xf>
    <xf numFmtId="49" fontId="3" fillId="0" borderId="1" xfId="0" applyNumberFormat="1" applyFont="1" applyBorder="1" applyAlignment="1"/>
    <xf numFmtId="0" fontId="16" fillId="0" borderId="0" xfId="0" applyFont="1" applyAlignment="1">
      <alignment horizontal="right"/>
    </xf>
    <xf numFmtId="49" fontId="2" fillId="0" borderId="0" xfId="0" applyNumberFormat="1" applyFont="1" applyBorder="1" applyAlignment="1">
      <alignment vertical="top"/>
    </xf>
    <xf numFmtId="49" fontId="2" fillId="0" borderId="0" xfId="0" applyNumberFormat="1" applyFont="1" applyBorder="1" applyAlignment="1">
      <alignment horizontal="left" vertical="top"/>
    </xf>
    <xf numFmtId="49" fontId="4" fillId="0" borderId="0" xfId="0" applyNumberFormat="1" applyFont="1" applyBorder="1" applyAlignment="1">
      <alignment horizontal="left" vertical="top"/>
    </xf>
    <xf numFmtId="187" fontId="13" fillId="0" borderId="19" xfId="1" applyNumberFormat="1" applyFont="1" applyBorder="1" applyAlignment="1"/>
    <xf numFmtId="2" fontId="22" fillId="0" borderId="20" xfId="0" applyNumberFormat="1" applyFont="1" applyBorder="1" applyAlignment="1">
      <alignment horizontal="center"/>
    </xf>
    <xf numFmtId="2" fontId="22" fillId="0" borderId="20" xfId="0" applyNumberFormat="1" applyFont="1" applyBorder="1" applyAlignment="1">
      <alignment horizontal="center" vertical="center"/>
    </xf>
    <xf numFmtId="187" fontId="22" fillId="0" borderId="32" xfId="1" applyNumberFormat="1" applyFont="1" applyBorder="1" applyAlignment="1">
      <alignment horizontal="left" wrapText="1"/>
    </xf>
    <xf numFmtId="3" fontId="29" fillId="0" borderId="0" xfId="0" applyNumberFormat="1" applyFont="1"/>
    <xf numFmtId="0" fontId="3" fillId="0" borderId="22" xfId="0" applyFont="1" applyBorder="1"/>
    <xf numFmtId="0" fontId="13" fillId="0" borderId="19" xfId="0" applyFont="1" applyFill="1" applyBorder="1" applyAlignment="1">
      <alignment horizontal="center" vertical="top" wrapText="1"/>
    </xf>
    <xf numFmtId="0" fontId="13" fillId="0" borderId="21" xfId="0" applyFont="1" applyFill="1" applyBorder="1" applyAlignment="1">
      <alignment horizontal="center" vertical="top" wrapText="1"/>
    </xf>
    <xf numFmtId="49" fontId="3" fillId="0" borderId="4" xfId="0" applyNumberFormat="1" applyFont="1" applyBorder="1"/>
    <xf numFmtId="49" fontId="3" fillId="0" borderId="1" xfId="0" applyNumberFormat="1" applyFont="1" applyBorder="1" applyAlignment="1">
      <alignment horizontal="left"/>
    </xf>
    <xf numFmtId="49" fontId="3" fillId="0" borderId="34" xfId="0" applyNumberFormat="1" applyFont="1" applyBorder="1" applyAlignment="1">
      <alignment horizontal="left"/>
    </xf>
    <xf numFmtId="3" fontId="16" fillId="0" borderId="32" xfId="0" applyNumberFormat="1" applyFont="1" applyFill="1" applyBorder="1" applyAlignment="1">
      <alignment horizontal="right" indent="2"/>
    </xf>
    <xf numFmtId="49" fontId="24" fillId="0" borderId="0" xfId="0" applyNumberFormat="1" applyFont="1" applyAlignment="1">
      <alignment horizontal="left" indent="2"/>
    </xf>
    <xf numFmtId="0" fontId="13" fillId="0" borderId="37" xfId="0" applyFont="1" applyFill="1" applyBorder="1" applyAlignment="1">
      <alignment horizontal="center" vertical="top"/>
    </xf>
    <xf numFmtId="0" fontId="13" fillId="0" borderId="14" xfId="0" applyFont="1" applyFill="1" applyBorder="1" applyAlignment="1">
      <alignment horizontal="center" vertical="top" wrapText="1"/>
    </xf>
    <xf numFmtId="0" fontId="13" fillId="0" borderId="18" xfId="0" applyFont="1" applyFill="1" applyBorder="1" applyAlignment="1">
      <alignment horizontal="center" vertical="top" wrapText="1"/>
    </xf>
    <xf numFmtId="0" fontId="13" fillId="0" borderId="0" xfId="0" applyFont="1" applyFill="1" applyAlignment="1">
      <alignment horizontal="left" vertical="top"/>
    </xf>
    <xf numFmtId="0" fontId="13" fillId="0" borderId="19" xfId="0" applyFont="1" applyFill="1" applyBorder="1" applyAlignment="1">
      <alignment horizontal="center" vertical="top" wrapText="1"/>
    </xf>
    <xf numFmtId="0" fontId="13" fillId="0" borderId="21" xfId="0" applyFont="1" applyFill="1" applyBorder="1" applyAlignment="1">
      <alignment horizontal="center" vertical="top" wrapText="1"/>
    </xf>
    <xf numFmtId="49" fontId="13" fillId="0" borderId="19" xfId="0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49" fontId="13" fillId="0" borderId="32" xfId="0" applyNumberFormat="1" applyFont="1" applyBorder="1" applyAlignment="1">
      <alignment horizontal="center" vertical="top" wrapText="1"/>
    </xf>
    <xf numFmtId="49" fontId="13" fillId="0" borderId="34" xfId="0" applyNumberFormat="1" applyFont="1" applyBorder="1" applyAlignment="1">
      <alignment horizontal="center" vertical="top"/>
    </xf>
    <xf numFmtId="49" fontId="13" fillId="0" borderId="29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top"/>
    </xf>
    <xf numFmtId="49" fontId="2" fillId="0" borderId="0" xfId="0" applyNumberFormat="1" applyFont="1" applyBorder="1" applyAlignment="1">
      <alignment horizontal="center" vertical="top"/>
    </xf>
    <xf numFmtId="0" fontId="2" fillId="0" borderId="18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vertical="top" wrapText="1"/>
    </xf>
    <xf numFmtId="0" fontId="2" fillId="0" borderId="15" xfId="0" applyFont="1" applyFill="1" applyBorder="1" applyAlignment="1">
      <alignment horizontal="center" vertical="top" wrapText="1"/>
    </xf>
    <xf numFmtId="0" fontId="13" fillId="0" borderId="12" xfId="0" applyFont="1" applyFill="1" applyBorder="1" applyAlignment="1">
      <alignment horizontal="left" vertical="top" wrapText="1"/>
    </xf>
    <xf numFmtId="3" fontId="13" fillId="0" borderId="13" xfId="0" applyNumberFormat="1" applyFont="1" applyFill="1" applyBorder="1" applyAlignment="1">
      <alignment horizontal="right" vertical="top" indent="1"/>
    </xf>
    <xf numFmtId="0" fontId="13" fillId="0" borderId="36" xfId="0" applyFont="1" applyFill="1" applyBorder="1" applyAlignment="1">
      <alignment horizontal="center" vertical="top"/>
    </xf>
    <xf numFmtId="3" fontId="2" fillId="0" borderId="0" xfId="0" applyNumberFormat="1" applyFont="1" applyFill="1" applyBorder="1" applyAlignment="1">
      <alignment horizontal="right" vertical="top" wrapText="1" indent="1"/>
    </xf>
    <xf numFmtId="3" fontId="2" fillId="0" borderId="5" xfId="0" applyNumberFormat="1" applyFont="1" applyFill="1" applyBorder="1" applyAlignment="1">
      <alignment horizontal="right" vertical="top" wrapText="1" indent="2"/>
    </xf>
    <xf numFmtId="49" fontId="13" fillId="0" borderId="29" xfId="0" applyNumberFormat="1" applyFont="1" applyBorder="1" applyAlignment="1">
      <alignment vertical="center" wrapText="1"/>
    </xf>
    <xf numFmtId="3" fontId="16" fillId="0" borderId="20" xfId="0" applyNumberFormat="1" applyFont="1" applyBorder="1" applyAlignment="1">
      <alignment horizontal="right" indent="1"/>
    </xf>
    <xf numFmtId="49" fontId="16" fillId="0" borderId="0" xfId="0" applyNumberFormat="1" applyFont="1" applyAlignment="1">
      <alignment horizontal="right"/>
    </xf>
    <xf numFmtId="49" fontId="16" fillId="0" borderId="1" xfId="0" applyNumberFormat="1" applyFont="1" applyBorder="1" applyAlignment="1"/>
    <xf numFmtId="3" fontId="16" fillId="0" borderId="20" xfId="0" applyNumberFormat="1" applyFont="1" applyBorder="1" applyAlignment="1">
      <alignment horizontal="right" indent="4"/>
    </xf>
    <xf numFmtId="0" fontId="2" fillId="0" borderId="0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 vertical="top"/>
    </xf>
    <xf numFmtId="0" fontId="13" fillId="0" borderId="13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 vertical="top" wrapText="1"/>
    </xf>
    <xf numFmtId="0" fontId="13" fillId="0" borderId="14" xfId="0" applyFont="1" applyFill="1" applyBorder="1" applyAlignment="1">
      <alignment horizontal="center" vertical="top" wrapText="1"/>
    </xf>
    <xf numFmtId="0" fontId="13" fillId="0" borderId="19" xfId="0" applyFont="1" applyFill="1" applyBorder="1" applyAlignment="1">
      <alignment horizontal="center" vertical="top" wrapText="1"/>
    </xf>
    <xf numFmtId="0" fontId="13" fillId="0" borderId="18" xfId="0" applyFont="1" applyFill="1" applyBorder="1" applyAlignment="1">
      <alignment horizontal="center" vertical="top" wrapText="1"/>
    </xf>
    <xf numFmtId="49" fontId="13" fillId="0" borderId="19" xfId="0" applyNumberFormat="1" applyFont="1" applyBorder="1" applyAlignment="1">
      <alignment horizontal="center"/>
    </xf>
    <xf numFmtId="49" fontId="15" fillId="0" borderId="19" xfId="0" applyNumberFormat="1" applyFont="1" applyBorder="1" applyAlignment="1">
      <alignment horizontal="center" vertical="center"/>
    </xf>
    <xf numFmtId="49" fontId="13" fillId="0" borderId="19" xfId="0" applyNumberFormat="1" applyFont="1" applyBorder="1" applyAlignment="1">
      <alignment horizontal="center" vertical="top" wrapText="1"/>
    </xf>
    <xf numFmtId="49" fontId="13" fillId="0" borderId="0" xfId="0" applyNumberFormat="1" applyFont="1" applyBorder="1" applyAlignment="1">
      <alignment horizontal="center" vertical="top"/>
    </xf>
    <xf numFmtId="49" fontId="13" fillId="0" borderId="32" xfId="0" applyNumberFormat="1" applyFont="1" applyBorder="1" applyAlignment="1">
      <alignment horizontal="center"/>
    </xf>
    <xf numFmtId="49" fontId="13" fillId="0" borderId="31" xfId="0" applyNumberFormat="1" applyFont="1" applyBorder="1" applyAlignment="1">
      <alignment horizontal="center"/>
    </xf>
    <xf numFmtId="49" fontId="13" fillId="0" borderId="0" xfId="0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49" fontId="13" fillId="0" borderId="20" xfId="0" applyNumberFormat="1" applyFont="1" applyBorder="1" applyAlignment="1">
      <alignment horizontal="center" vertical="top" wrapText="1"/>
    </xf>
    <xf numFmtId="49" fontId="13" fillId="0" borderId="20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top"/>
    </xf>
    <xf numFmtId="49" fontId="13" fillId="0" borderId="19" xfId="0" applyNumberFormat="1" applyFont="1" applyBorder="1" applyAlignment="1">
      <alignment horizontal="center" vertical="top"/>
    </xf>
    <xf numFmtId="49" fontId="13" fillId="0" borderId="19" xfId="0" applyNumberFormat="1" applyFont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/>
    </xf>
    <xf numFmtId="49" fontId="13" fillId="0" borderId="20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0" xfId="0" applyFont="1" applyFill="1" applyAlignment="1">
      <alignment horizontal="left" vertical="top"/>
    </xf>
    <xf numFmtId="3" fontId="13" fillId="0" borderId="31" xfId="0" applyNumberFormat="1" applyFont="1" applyFill="1" applyBorder="1" applyAlignment="1">
      <alignment vertical="top" wrapText="1"/>
    </xf>
    <xf numFmtId="0" fontId="13" fillId="0" borderId="31" xfId="0" applyFont="1" applyFill="1" applyBorder="1" applyAlignment="1">
      <alignment horizontal="right" indent="1"/>
    </xf>
    <xf numFmtId="3" fontId="2" fillId="0" borderId="4" xfId="0" applyNumberFormat="1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3" fontId="13" fillId="0" borderId="31" xfId="1" applyNumberFormat="1" applyFont="1" applyFill="1" applyBorder="1" applyAlignment="1">
      <alignment vertical="top" wrapText="1"/>
    </xf>
    <xf numFmtId="3" fontId="2" fillId="0" borderId="4" xfId="1" applyNumberFormat="1" applyFont="1" applyFill="1" applyBorder="1" applyAlignment="1"/>
    <xf numFmtId="3" fontId="2" fillId="0" borderId="4" xfId="1" applyNumberFormat="1" applyFont="1" applyFill="1" applyBorder="1" applyAlignment="1">
      <alignment horizontal="right" vertical="top" wrapText="1"/>
    </xf>
    <xf numFmtId="0" fontId="13" fillId="0" borderId="18" xfId="0" applyFont="1" applyFill="1" applyBorder="1" applyAlignment="1">
      <alignment horizontal="center" vertical="top"/>
    </xf>
    <xf numFmtId="3" fontId="2" fillId="0" borderId="0" xfId="0" applyNumberFormat="1" applyFont="1" applyFill="1" applyBorder="1" applyAlignment="1">
      <alignment horizontal="right" vertical="top" wrapText="1" indent="3"/>
    </xf>
    <xf numFmtId="3" fontId="13" fillId="0" borderId="31" xfId="0" applyNumberFormat="1" applyFont="1" applyFill="1" applyBorder="1" applyAlignment="1">
      <alignment horizontal="right" vertical="top" wrapText="1" indent="2"/>
    </xf>
    <xf numFmtId="3" fontId="13" fillId="0" borderId="31" xfId="0" applyNumberFormat="1" applyFont="1" applyFill="1" applyBorder="1" applyAlignment="1">
      <alignment horizontal="right" vertical="top" wrapText="1" indent="3"/>
    </xf>
    <xf numFmtId="3" fontId="2" fillId="0" borderId="4" xfId="0" applyNumberFormat="1" applyFont="1" applyFill="1" applyBorder="1" applyAlignment="1">
      <alignment horizontal="right" vertical="top" wrapText="1" indent="2"/>
    </xf>
    <xf numFmtId="3" fontId="2" fillId="0" borderId="4" xfId="0" applyNumberFormat="1" applyFont="1" applyFill="1" applyBorder="1" applyAlignment="1">
      <alignment horizontal="right" vertical="top" wrapText="1" indent="3"/>
    </xf>
    <xf numFmtId="0" fontId="13" fillId="0" borderId="11" xfId="0" applyFont="1" applyFill="1" applyBorder="1" applyAlignment="1">
      <alignment horizontal="center" vertical="center" wrapText="1"/>
    </xf>
    <xf numFmtId="3" fontId="13" fillId="0" borderId="31" xfId="0" applyNumberFormat="1" applyFont="1" applyFill="1" applyBorder="1" applyAlignment="1">
      <alignment horizontal="right" vertical="top" wrapText="1" indent="1"/>
    </xf>
    <xf numFmtId="3" fontId="2" fillId="0" borderId="4" xfId="0" applyNumberFormat="1" applyFont="1" applyFill="1" applyBorder="1" applyAlignment="1">
      <alignment horizontal="right" vertical="top" wrapText="1" indent="1"/>
    </xf>
    <xf numFmtId="3" fontId="2" fillId="0" borderId="0" xfId="0" applyNumberFormat="1" applyFont="1" applyFill="1" applyBorder="1" applyAlignment="1">
      <alignment horizontal="right" vertical="top" wrapText="1" indent="4"/>
    </xf>
    <xf numFmtId="0" fontId="2" fillId="0" borderId="0" xfId="0" applyFont="1" applyFill="1" applyBorder="1" applyAlignment="1">
      <alignment horizontal="right" vertical="top" wrapText="1" indent="3"/>
    </xf>
    <xf numFmtId="0" fontId="2" fillId="0" borderId="0" xfId="0" applyFont="1" applyFill="1" applyBorder="1" applyAlignment="1">
      <alignment horizontal="right" vertical="top" wrapText="1" indent="1"/>
    </xf>
    <xf numFmtId="0" fontId="2" fillId="0" borderId="0" xfId="0" applyFont="1" applyFill="1" applyBorder="1" applyAlignment="1">
      <alignment horizontal="right" vertical="top" wrapText="1" indent="4"/>
    </xf>
    <xf numFmtId="0" fontId="2" fillId="0" borderId="4" xfId="0" applyFont="1" applyFill="1" applyBorder="1" applyAlignment="1">
      <alignment horizontal="right" vertical="top" wrapText="1" indent="1"/>
    </xf>
    <xf numFmtId="0" fontId="2" fillId="0" borderId="4" xfId="0" applyFont="1" applyFill="1" applyBorder="1" applyAlignment="1">
      <alignment horizontal="right" vertical="top" wrapText="1" indent="4"/>
    </xf>
    <xf numFmtId="0" fontId="2" fillId="0" borderId="4" xfId="0" applyFont="1" applyFill="1" applyBorder="1" applyAlignment="1">
      <alignment horizontal="right" vertical="top" wrapText="1" indent="3"/>
    </xf>
    <xf numFmtId="3" fontId="13" fillId="0" borderId="31" xfId="0" applyNumberFormat="1" applyFont="1" applyFill="1" applyBorder="1" applyAlignment="1">
      <alignment horizontal="right" vertical="top" wrapText="1" indent="4"/>
    </xf>
    <xf numFmtId="3" fontId="2" fillId="0" borderId="4" xfId="0" applyNumberFormat="1" applyFont="1" applyFill="1" applyBorder="1" applyAlignment="1">
      <alignment horizontal="right" vertical="top" wrapText="1" indent="4"/>
    </xf>
    <xf numFmtId="3" fontId="2" fillId="0" borderId="0" xfId="0" applyNumberFormat="1" applyFont="1" applyFill="1" applyBorder="1" applyAlignment="1">
      <alignment horizontal="right" vertical="top" indent="1"/>
    </xf>
    <xf numFmtId="3" fontId="2" fillId="0" borderId="4" xfId="0" applyNumberFormat="1" applyFont="1" applyFill="1" applyBorder="1" applyAlignment="1">
      <alignment horizontal="right" vertical="top" indent="1"/>
    </xf>
    <xf numFmtId="3" fontId="13" fillId="0" borderId="31" xfId="0" applyNumberFormat="1" applyFont="1" applyFill="1" applyBorder="1" applyAlignment="1">
      <alignment horizontal="right" vertical="top" indent="1"/>
    </xf>
    <xf numFmtId="3" fontId="2" fillId="0" borderId="0" xfId="0" applyNumberFormat="1" applyFont="1" applyFill="1" applyBorder="1" applyAlignment="1">
      <alignment horizontal="right" vertical="top" wrapText="1" indent="6"/>
    </xf>
    <xf numFmtId="3" fontId="2" fillId="0" borderId="0" xfId="0" applyNumberFormat="1" applyFont="1" applyFill="1" applyBorder="1" applyAlignment="1">
      <alignment horizontal="right" vertical="top" wrapText="1" indent="5"/>
    </xf>
    <xf numFmtId="3" fontId="2" fillId="0" borderId="4" xfId="0" applyNumberFormat="1" applyFont="1" applyFill="1" applyBorder="1" applyAlignment="1">
      <alignment horizontal="right" vertical="top" wrapText="1" indent="6"/>
    </xf>
    <xf numFmtId="3" fontId="2" fillId="0" borderId="4" xfId="0" applyNumberFormat="1" applyFont="1" applyFill="1" applyBorder="1" applyAlignment="1">
      <alignment horizontal="right" vertical="top" wrapText="1" indent="5"/>
    </xf>
    <xf numFmtId="3" fontId="13" fillId="0" borderId="31" xfId="0" applyNumberFormat="1" applyFont="1" applyFill="1" applyBorder="1" applyAlignment="1">
      <alignment horizontal="right" vertical="top" wrapText="1" indent="5"/>
    </xf>
    <xf numFmtId="3" fontId="13" fillId="0" borderId="32" xfId="0" applyNumberFormat="1" applyFont="1" applyFill="1" applyBorder="1" applyAlignment="1">
      <alignment horizontal="right" vertical="top" wrapText="1" indent="6"/>
    </xf>
    <xf numFmtId="3" fontId="2" fillId="0" borderId="20" xfId="0" applyNumberFormat="1" applyFont="1" applyFill="1" applyBorder="1" applyAlignment="1">
      <alignment horizontal="right" vertical="top" wrapText="1" indent="6"/>
    </xf>
    <xf numFmtId="3" fontId="2" fillId="0" borderId="22" xfId="0" applyNumberFormat="1" applyFont="1" applyFill="1" applyBorder="1" applyAlignment="1">
      <alignment horizontal="right" vertical="top" wrapText="1" indent="6"/>
    </xf>
    <xf numFmtId="0" fontId="26" fillId="0" borderId="18" xfId="0" applyFont="1" applyFill="1" applyBorder="1" applyAlignment="1">
      <alignment horizontal="center" vertical="top" wrapText="1"/>
    </xf>
    <xf numFmtId="3" fontId="2" fillId="0" borderId="5" xfId="0" applyNumberFormat="1" applyFont="1" applyFill="1" applyBorder="1" applyAlignment="1">
      <alignment horizontal="right" vertical="top" wrapText="1" indent="1"/>
    </xf>
    <xf numFmtId="188" fontId="16" fillId="0" borderId="13" xfId="1" applyNumberFormat="1" applyFont="1" applyBorder="1" applyAlignment="1">
      <alignment horizontal="right" indent="2"/>
    </xf>
    <xf numFmtId="188" fontId="3" fillId="0" borderId="11" xfId="1" applyNumberFormat="1" applyFont="1" applyBorder="1" applyAlignment="1">
      <alignment horizontal="right" indent="2"/>
    </xf>
    <xf numFmtId="188" fontId="3" fillId="0" borderId="7" xfId="1" applyNumberFormat="1" applyFont="1" applyBorder="1" applyAlignment="1">
      <alignment horizontal="right" indent="2"/>
    </xf>
    <xf numFmtId="188" fontId="3" fillId="0" borderId="0" xfId="1" applyNumberFormat="1" applyFont="1" applyBorder="1" applyAlignment="1">
      <alignment horizontal="right" indent="1"/>
    </xf>
    <xf numFmtId="188" fontId="3" fillId="0" borderId="0" xfId="1" applyNumberFormat="1" applyFont="1" applyBorder="1" applyAlignment="1">
      <alignment horizontal="right" indent="2"/>
    </xf>
    <xf numFmtId="188" fontId="3" fillId="0" borderId="0" xfId="1" applyNumberFormat="1" applyFont="1" applyBorder="1" applyAlignment="1">
      <alignment horizontal="right" indent="4"/>
    </xf>
    <xf numFmtId="188" fontId="3" fillId="0" borderId="0" xfId="1" applyNumberFormat="1" applyFont="1" applyBorder="1" applyAlignment="1">
      <alignment horizontal="right" indent="3"/>
    </xf>
    <xf numFmtId="188" fontId="16" fillId="0" borderId="31" xfId="1" applyNumberFormat="1" applyFont="1" applyBorder="1" applyAlignment="1">
      <alignment horizontal="right" indent="1"/>
    </xf>
    <xf numFmtId="188" fontId="16" fillId="0" borderId="31" xfId="1" applyNumberFormat="1" applyFont="1" applyBorder="1" applyAlignment="1">
      <alignment horizontal="right" indent="2"/>
    </xf>
    <xf numFmtId="188" fontId="16" fillId="0" borderId="31" xfId="1" applyNumberFormat="1" applyFont="1" applyBorder="1" applyAlignment="1">
      <alignment horizontal="right" indent="4"/>
    </xf>
    <xf numFmtId="188" fontId="16" fillId="0" borderId="31" xfId="1" applyNumberFormat="1" applyFont="1" applyBorder="1" applyAlignment="1">
      <alignment horizontal="right" indent="3"/>
    </xf>
    <xf numFmtId="188" fontId="3" fillId="0" borderId="4" xfId="1" applyNumberFormat="1" applyFont="1" applyBorder="1" applyAlignment="1">
      <alignment horizontal="right" indent="1"/>
    </xf>
    <xf numFmtId="188" fontId="3" fillId="0" borderId="4" xfId="1" applyNumberFormat="1" applyFont="1" applyBorder="1" applyAlignment="1">
      <alignment horizontal="right" indent="2"/>
    </xf>
    <xf numFmtId="188" fontId="3" fillId="0" borderId="4" xfId="1" applyNumberFormat="1" applyFont="1" applyBorder="1" applyAlignment="1">
      <alignment horizontal="right" indent="4"/>
    </xf>
    <xf numFmtId="188" fontId="3" fillId="0" borderId="4" xfId="1" applyNumberFormat="1" applyFont="1" applyBorder="1" applyAlignment="1">
      <alignment horizontal="right" indent="3"/>
    </xf>
    <xf numFmtId="3" fontId="3" fillId="0" borderId="0" xfId="0" applyNumberFormat="1" applyFont="1" applyBorder="1" applyAlignment="1">
      <alignment horizontal="right" indent="6"/>
    </xf>
    <xf numFmtId="3" fontId="2" fillId="0" borderId="4" xfId="0" applyNumberFormat="1" applyFont="1" applyFill="1" applyBorder="1" applyAlignment="1">
      <alignment horizontal="right" indent="1"/>
    </xf>
    <xf numFmtId="3" fontId="16" fillId="0" borderId="31" xfId="0" applyNumberFormat="1" applyFont="1" applyBorder="1" applyAlignment="1">
      <alignment horizontal="right" indent="6"/>
    </xf>
    <xf numFmtId="3" fontId="2" fillId="0" borderId="31" xfId="0" applyNumberFormat="1" applyFont="1" applyFill="1" applyBorder="1" applyAlignment="1">
      <alignment horizontal="right" vertical="top" wrapText="1" indent="5"/>
    </xf>
    <xf numFmtId="3" fontId="2" fillId="0" borderId="31" xfId="0" applyNumberFormat="1" applyFont="1" applyFill="1" applyBorder="1" applyAlignment="1">
      <alignment horizontal="right" vertical="top" wrapText="1" indent="3"/>
    </xf>
    <xf numFmtId="0" fontId="13" fillId="0" borderId="0" xfId="0" applyFont="1" applyFill="1" applyBorder="1" applyAlignment="1"/>
    <xf numFmtId="3" fontId="2" fillId="0" borderId="11" xfId="0" applyNumberFormat="1" applyFont="1" applyFill="1" applyBorder="1" applyAlignment="1">
      <alignment horizontal="right" vertical="top" wrapText="1" indent="9"/>
    </xf>
    <xf numFmtId="3" fontId="2" fillId="0" borderId="31" xfId="0" applyNumberFormat="1" applyFont="1" applyFill="1" applyBorder="1" applyAlignment="1">
      <alignment horizontal="right" vertical="top" wrapText="1" indent="6"/>
    </xf>
    <xf numFmtId="3" fontId="2" fillId="0" borderId="11" xfId="0" applyNumberFormat="1" applyFont="1" applyFill="1" applyBorder="1" applyAlignment="1">
      <alignment horizontal="right" vertical="top" wrapText="1" indent="10"/>
    </xf>
    <xf numFmtId="3" fontId="2" fillId="0" borderId="7" xfId="0" applyNumberFormat="1" applyFont="1" applyFill="1" applyBorder="1" applyAlignment="1">
      <alignment horizontal="right" vertical="top" wrapText="1" indent="10"/>
    </xf>
    <xf numFmtId="3" fontId="2" fillId="0" borderId="0" xfId="0" applyNumberFormat="1" applyFont="1" applyFill="1" applyBorder="1" applyAlignment="1">
      <alignment horizontal="right" vertical="top" wrapText="1" indent="8"/>
    </xf>
    <xf numFmtId="3" fontId="2" fillId="0" borderId="31" xfId="0" applyNumberFormat="1" applyFont="1" applyFill="1" applyBorder="1" applyAlignment="1">
      <alignment horizontal="right" vertical="top" wrapText="1" indent="8"/>
    </xf>
    <xf numFmtId="3" fontId="2" fillId="0" borderId="4" xfId="0" applyNumberFormat="1" applyFont="1" applyFill="1" applyBorder="1" applyAlignment="1">
      <alignment horizontal="right" vertical="top" wrapText="1" indent="8"/>
    </xf>
    <xf numFmtId="3" fontId="2" fillId="0" borderId="13" xfId="0" applyNumberFormat="1" applyFont="1" applyFill="1" applyBorder="1" applyAlignment="1">
      <alignment horizontal="right" vertical="top" wrapText="1" indent="7"/>
    </xf>
    <xf numFmtId="3" fontId="13" fillId="0" borderId="13" xfId="0" applyNumberFormat="1" applyFont="1" applyFill="1" applyBorder="1" applyAlignment="1">
      <alignment horizontal="right" vertical="top" wrapText="1" indent="12"/>
    </xf>
    <xf numFmtId="3" fontId="2" fillId="0" borderId="11" xfId="0" applyNumberFormat="1" applyFont="1" applyFill="1" applyBorder="1" applyAlignment="1">
      <alignment horizontal="right" vertical="top" wrapText="1" indent="12"/>
    </xf>
    <xf numFmtId="3" fontId="2" fillId="0" borderId="7" xfId="0" applyNumberFormat="1" applyFont="1" applyFill="1" applyBorder="1" applyAlignment="1">
      <alignment horizontal="right" vertical="top" wrapText="1" indent="12"/>
    </xf>
    <xf numFmtId="3" fontId="2" fillId="0" borderId="4" xfId="0" applyNumberFormat="1" applyFont="1" applyFill="1" applyBorder="1" applyAlignment="1">
      <alignment horizontal="right" vertical="top" wrapText="1" indent="12"/>
    </xf>
    <xf numFmtId="3" fontId="13" fillId="0" borderId="31" xfId="0" applyNumberFormat="1" applyFont="1" applyFill="1" applyBorder="1" applyAlignment="1">
      <alignment horizontal="right" vertical="top" wrapText="1" indent="12"/>
    </xf>
    <xf numFmtId="3" fontId="2" fillId="0" borderId="0" xfId="0" applyNumberFormat="1" applyFont="1" applyFill="1" applyBorder="1" applyAlignment="1">
      <alignment horizontal="right" vertical="top" wrapText="1" indent="7"/>
    </xf>
    <xf numFmtId="3" fontId="2" fillId="0" borderId="4" xfId="0" applyNumberFormat="1" applyFont="1" applyFill="1" applyBorder="1" applyAlignment="1">
      <alignment horizontal="right" vertical="top" wrapText="1" indent="7"/>
    </xf>
    <xf numFmtId="3" fontId="13" fillId="0" borderId="31" xfId="0" applyNumberFormat="1" applyFont="1" applyFill="1" applyBorder="1" applyAlignment="1">
      <alignment horizontal="right" vertical="top" wrapText="1" indent="7"/>
    </xf>
    <xf numFmtId="3" fontId="2" fillId="0" borderId="31" xfId="0" applyNumberFormat="1" applyFont="1" applyFill="1" applyBorder="1" applyAlignment="1">
      <alignment horizontal="right" vertical="top" wrapText="1" indent="4"/>
    </xf>
    <xf numFmtId="3" fontId="2" fillId="0" borderId="31" xfId="0" applyNumberFormat="1" applyFont="1" applyFill="1" applyBorder="1" applyAlignment="1">
      <alignment horizontal="right" vertical="top" wrapText="1" indent="2"/>
    </xf>
    <xf numFmtId="3" fontId="3" fillId="0" borderId="1" xfId="0" applyNumberFormat="1" applyFont="1" applyBorder="1" applyAlignment="1">
      <alignment horizontal="right" indent="2"/>
    </xf>
    <xf numFmtId="3" fontId="3" fillId="0" borderId="34" xfId="0" applyNumberFormat="1" applyFont="1" applyBorder="1" applyAlignment="1">
      <alignment horizontal="right" indent="2"/>
    </xf>
    <xf numFmtId="49" fontId="13" fillId="0" borderId="19" xfId="0" applyNumberFormat="1" applyFont="1" applyBorder="1" applyAlignment="1">
      <alignment wrapText="1"/>
    </xf>
    <xf numFmtId="3" fontId="3" fillId="0" borderId="31" xfId="0" applyNumberFormat="1" applyFont="1" applyBorder="1" applyAlignment="1">
      <alignment horizontal="right" indent="2"/>
    </xf>
    <xf numFmtId="3" fontId="3" fillId="0" borderId="31" xfId="0" applyNumberFormat="1" applyFont="1" applyBorder="1" applyAlignment="1">
      <alignment horizontal="right" indent="1"/>
    </xf>
    <xf numFmtId="3" fontId="3" fillId="0" borderId="1" xfId="0" applyNumberFormat="1" applyFont="1" applyBorder="1" applyAlignment="1">
      <alignment horizontal="right" indent="3"/>
    </xf>
    <xf numFmtId="3" fontId="3" fillId="0" borderId="34" xfId="0" applyNumberFormat="1" applyFont="1" applyBorder="1" applyAlignment="1">
      <alignment horizontal="right" indent="3"/>
    </xf>
    <xf numFmtId="3" fontId="15" fillId="0" borderId="19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right" indent="3"/>
    </xf>
    <xf numFmtId="3" fontId="3" fillId="0" borderId="31" xfId="0" applyNumberFormat="1" applyFont="1" applyBorder="1" applyAlignment="1">
      <alignment horizontal="right" indent="3"/>
    </xf>
    <xf numFmtId="3" fontId="3" fillId="0" borderId="33" xfId="0" applyNumberFormat="1" applyFont="1" applyBorder="1" applyAlignment="1">
      <alignment horizontal="right" indent="1"/>
    </xf>
    <xf numFmtId="49" fontId="19" fillId="0" borderId="19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indent="1"/>
    </xf>
    <xf numFmtId="3" fontId="16" fillId="0" borderId="31" xfId="0" applyNumberFormat="1" applyFont="1" applyBorder="1" applyAlignment="1">
      <alignment horizontal="center"/>
    </xf>
    <xf numFmtId="49" fontId="20" fillId="0" borderId="19" xfId="0" applyNumberFormat="1" applyFont="1" applyBorder="1" applyAlignment="1">
      <alignment horizontal="center" vertical="center"/>
    </xf>
    <xf numFmtId="3" fontId="16" fillId="0" borderId="0" xfId="0" applyNumberFormat="1" applyFont="1" applyBorder="1" applyAlignment="1">
      <alignment horizontal="center"/>
    </xf>
    <xf numFmtId="3" fontId="16" fillId="0" borderId="0" xfId="0" applyNumberFormat="1" applyFont="1" applyBorder="1" applyAlignment="1">
      <alignment horizontal="right" indent="1"/>
    </xf>
    <xf numFmtId="3" fontId="16" fillId="0" borderId="0" xfId="0" applyNumberFormat="1" applyFont="1" applyBorder="1" applyAlignment="1">
      <alignment horizontal="right" indent="3"/>
    </xf>
    <xf numFmtId="3" fontId="16" fillId="0" borderId="31" xfId="0" applyNumberFormat="1" applyFont="1" applyBorder="1" applyAlignment="1">
      <alignment horizontal="right" indent="2"/>
    </xf>
    <xf numFmtId="3" fontId="16" fillId="0" borderId="31" xfId="0" applyNumberFormat="1" applyFont="1" applyBorder="1" applyAlignment="1">
      <alignment horizontal="right" indent="1"/>
    </xf>
    <xf numFmtId="3" fontId="16" fillId="0" borderId="31" xfId="0" applyNumberFormat="1" applyFont="1" applyBorder="1" applyAlignment="1">
      <alignment horizontal="right" indent="3"/>
    </xf>
    <xf numFmtId="3" fontId="16" fillId="0" borderId="0" xfId="0" applyNumberFormat="1" applyFont="1" applyBorder="1" applyAlignment="1">
      <alignment horizontal="right" indent="4"/>
    </xf>
    <xf numFmtId="189" fontId="3" fillId="0" borderId="0" xfId="0" applyNumberFormat="1" applyFont="1" applyBorder="1" applyAlignment="1">
      <alignment horizontal="right" indent="4"/>
    </xf>
    <xf numFmtId="3" fontId="3" fillId="0" borderId="4" xfId="0" applyNumberFormat="1" applyFont="1" applyBorder="1" applyAlignment="1">
      <alignment horizontal="right" indent="4"/>
    </xf>
    <xf numFmtId="3" fontId="16" fillId="0" borderId="31" xfId="0" applyNumberFormat="1" applyFont="1" applyBorder="1" applyAlignment="1">
      <alignment horizontal="right" indent="4"/>
    </xf>
    <xf numFmtId="189" fontId="16" fillId="0" borderId="31" xfId="0" applyNumberFormat="1" applyFont="1" applyBorder="1" applyAlignment="1">
      <alignment horizontal="right" indent="4"/>
    </xf>
    <xf numFmtId="49" fontId="2" fillId="0" borderId="19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right" indent="5"/>
    </xf>
    <xf numFmtId="3" fontId="3" fillId="0" borderId="4" xfId="0" applyNumberFormat="1" applyFont="1" applyBorder="1" applyAlignment="1">
      <alignment horizontal="right" indent="6"/>
    </xf>
    <xf numFmtId="3" fontId="16" fillId="0" borderId="31" xfId="0" applyNumberFormat="1" applyFont="1" applyBorder="1" applyAlignment="1">
      <alignment horizontal="right" indent="5"/>
    </xf>
    <xf numFmtId="49" fontId="2" fillId="0" borderId="19" xfId="0" applyNumberFormat="1" applyFont="1" applyBorder="1" applyAlignment="1">
      <alignment horizontal="centerContinuous" vertical="center"/>
    </xf>
    <xf numFmtId="49" fontId="2" fillId="0" borderId="20" xfId="0" applyNumberFormat="1" applyFont="1" applyBorder="1" applyAlignment="1">
      <alignment horizontal="centerContinuous" vertical="center"/>
    </xf>
    <xf numFmtId="49" fontId="13" fillId="0" borderId="20" xfId="0" applyNumberFormat="1" applyFont="1" applyBorder="1"/>
    <xf numFmtId="49" fontId="2" fillId="0" borderId="20" xfId="0" applyNumberFormat="1" applyFont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right" indent="3"/>
    </xf>
    <xf numFmtId="3" fontId="3" fillId="0" borderId="31" xfId="0" applyNumberFormat="1" applyFont="1" applyFill="1" applyBorder="1" applyAlignment="1">
      <alignment horizontal="right" indent="2"/>
    </xf>
    <xf numFmtId="3" fontId="3" fillId="0" borderId="31" xfId="0" applyNumberFormat="1" applyFont="1" applyFill="1" applyBorder="1" applyAlignment="1">
      <alignment horizontal="right" indent="3"/>
    </xf>
    <xf numFmtId="3" fontId="16" fillId="0" borderId="20" xfId="0" applyNumberFormat="1" applyFont="1" applyFill="1" applyBorder="1" applyAlignment="1">
      <alignment horizontal="right" indent="2"/>
    </xf>
    <xf numFmtId="49" fontId="13" fillId="0" borderId="19" xfId="0" applyNumberFormat="1" applyFont="1" applyFill="1" applyBorder="1" applyAlignment="1">
      <alignment horizontal="center" vertical="top" wrapText="1"/>
    </xf>
    <xf numFmtId="49" fontId="13" fillId="0" borderId="20" xfId="0" applyNumberFormat="1" applyFont="1" applyFill="1" applyBorder="1" applyAlignment="1">
      <alignment horizontal="center" vertical="center" wrapText="1"/>
    </xf>
    <xf numFmtId="3" fontId="16" fillId="0" borderId="31" xfId="0" applyNumberFormat="1" applyFont="1" applyFill="1" applyBorder="1" applyAlignment="1">
      <alignment horizontal="right" indent="2"/>
    </xf>
    <xf numFmtId="3" fontId="16" fillId="0" borderId="31" xfId="0" applyNumberFormat="1" applyFont="1" applyFill="1" applyBorder="1" applyAlignment="1">
      <alignment horizontal="right" indent="3"/>
    </xf>
    <xf numFmtId="3" fontId="3" fillId="0" borderId="22" xfId="0" applyNumberFormat="1" applyFont="1" applyFill="1" applyBorder="1" applyAlignment="1">
      <alignment horizontal="right" indent="2"/>
    </xf>
    <xf numFmtId="3" fontId="3" fillId="0" borderId="4" xfId="0" applyNumberFormat="1" applyFont="1" applyFill="1" applyBorder="1" applyAlignment="1">
      <alignment horizontal="right" indent="2"/>
    </xf>
    <xf numFmtId="3" fontId="3" fillId="0" borderId="4" xfId="0" applyNumberFormat="1" applyFont="1" applyFill="1" applyBorder="1" applyAlignment="1">
      <alignment horizontal="right" indent="3"/>
    </xf>
    <xf numFmtId="49" fontId="13" fillId="0" borderId="19" xfId="0" applyNumberFormat="1" applyFont="1" applyFill="1" applyBorder="1" applyAlignment="1">
      <alignment horizontal="center" vertical="top"/>
    </xf>
    <xf numFmtId="49" fontId="13" fillId="0" borderId="20" xfId="0" applyNumberFormat="1" applyFont="1" applyFill="1" applyBorder="1" applyAlignment="1">
      <alignment horizontal="center" vertical="top"/>
    </xf>
    <xf numFmtId="3" fontId="3" fillId="0" borderId="4" xfId="0" applyNumberFormat="1" applyFont="1" applyFill="1" applyBorder="1" applyAlignment="1">
      <alignment horizontal="right" indent="1"/>
    </xf>
    <xf numFmtId="3" fontId="16" fillId="0" borderId="31" xfId="0" applyNumberFormat="1" applyFont="1" applyFill="1" applyBorder="1" applyAlignment="1">
      <alignment horizontal="right" indent="1"/>
    </xf>
    <xf numFmtId="49" fontId="13" fillId="0" borderId="19" xfId="0" applyNumberFormat="1" applyFont="1" applyBorder="1" applyAlignment="1">
      <alignment vertical="center" wrapText="1"/>
    </xf>
    <xf numFmtId="49" fontId="16" fillId="0" borderId="33" xfId="0" applyNumberFormat="1" applyFont="1" applyBorder="1"/>
    <xf numFmtId="49" fontId="13" fillId="0" borderId="4" xfId="0" applyNumberFormat="1" applyFont="1" applyBorder="1"/>
    <xf numFmtId="49" fontId="13" fillId="0" borderId="4" xfId="0" applyNumberFormat="1" applyFont="1" applyBorder="1" applyAlignment="1">
      <alignment horizontal="left"/>
    </xf>
    <xf numFmtId="187" fontId="13" fillId="0" borderId="19" xfId="1" applyNumberFormat="1" applyFont="1" applyBorder="1" applyAlignment="1">
      <alignment horizontal="left"/>
    </xf>
    <xf numFmtId="2" fontId="13" fillId="0" borderId="20" xfId="0" applyNumberFormat="1" applyFont="1" applyBorder="1" applyAlignment="1">
      <alignment horizontal="center" vertical="center"/>
    </xf>
    <xf numFmtId="2" fontId="2" fillId="0" borderId="32" xfId="0" applyNumberFormat="1" applyFont="1" applyBorder="1" applyAlignment="1">
      <alignment horizontal="center" vertical="top" wrapText="1"/>
    </xf>
    <xf numFmtId="2" fontId="2" fillId="0" borderId="31" xfId="0" applyNumberFormat="1" applyFont="1" applyBorder="1" applyAlignment="1">
      <alignment horizontal="center" vertical="top" wrapText="1"/>
    </xf>
    <xf numFmtId="187" fontId="2" fillId="0" borderId="31" xfId="1" applyNumberFormat="1" applyFont="1" applyBorder="1" applyAlignment="1">
      <alignment horizontal="left"/>
    </xf>
    <xf numFmtId="2" fontId="2" fillId="0" borderId="31" xfId="0" applyNumberFormat="1" applyFont="1" applyBorder="1" applyAlignment="1">
      <alignment horizontal="center" vertical="center" wrapText="1"/>
    </xf>
    <xf numFmtId="2" fontId="2" fillId="0" borderId="31" xfId="0" applyNumberFormat="1" applyFont="1" applyBorder="1" applyAlignment="1">
      <alignment horizontal="center" vertical="center"/>
    </xf>
    <xf numFmtId="49" fontId="15" fillId="0" borderId="20" xfId="0" applyNumberFormat="1" applyFont="1" applyBorder="1" applyAlignment="1">
      <alignment horizontal="center" vertical="center"/>
    </xf>
    <xf numFmtId="189" fontId="3" fillId="0" borderId="0" xfId="0" applyNumberFormat="1" applyFont="1" applyBorder="1" applyAlignment="1">
      <alignment horizontal="right" indent="3"/>
    </xf>
    <xf numFmtId="3" fontId="16" fillId="0" borderId="32" xfId="1" applyNumberFormat="1" applyFont="1" applyBorder="1" applyAlignment="1">
      <alignment horizontal="right" indent="2"/>
    </xf>
    <xf numFmtId="3" fontId="3" fillId="0" borderId="20" xfId="1" applyNumberFormat="1" applyFont="1" applyBorder="1" applyAlignment="1">
      <alignment horizontal="right" indent="2"/>
    </xf>
    <xf numFmtId="1" fontId="5" fillId="0" borderId="19" xfId="0" applyNumberFormat="1" applyFont="1" applyBorder="1" applyAlignment="1">
      <alignment horizontal="center" vertical="center"/>
    </xf>
    <xf numFmtId="1" fontId="5" fillId="0" borderId="20" xfId="0" applyNumberFormat="1" applyFont="1" applyBorder="1" applyAlignment="1">
      <alignment horizontal="center" vertical="center"/>
    </xf>
    <xf numFmtId="3" fontId="3" fillId="0" borderId="0" xfId="1" applyNumberFormat="1" applyFont="1" applyBorder="1" applyAlignment="1">
      <alignment horizontal="right" indent="3"/>
    </xf>
    <xf numFmtId="3" fontId="3" fillId="0" borderId="0" xfId="1" applyNumberFormat="1" applyFont="1" applyBorder="1" applyAlignment="1">
      <alignment horizontal="right" indent="2"/>
    </xf>
    <xf numFmtId="3" fontId="3" fillId="0" borderId="0" xfId="1" applyNumberFormat="1" applyFont="1" applyBorder="1" applyAlignment="1">
      <alignment horizontal="right" indent="1"/>
    </xf>
    <xf numFmtId="0" fontId="3" fillId="0" borderId="4" xfId="0" applyFont="1" applyBorder="1"/>
    <xf numFmtId="3" fontId="16" fillId="0" borderId="31" xfId="1" applyNumberFormat="1" applyFont="1" applyBorder="1" applyAlignment="1">
      <alignment horizontal="right" indent="3"/>
    </xf>
    <xf numFmtId="3" fontId="16" fillId="0" borderId="31" xfId="1" applyNumberFormat="1" applyFont="1" applyBorder="1" applyAlignment="1">
      <alignment horizontal="right" indent="2"/>
    </xf>
    <xf numFmtId="3" fontId="16" fillId="0" borderId="31" xfId="1" applyNumberFormat="1" applyFont="1" applyBorder="1" applyAlignment="1">
      <alignment horizontal="right" indent="1"/>
    </xf>
    <xf numFmtId="0" fontId="13" fillId="0" borderId="13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 vertical="top" wrapText="1"/>
    </xf>
    <xf numFmtId="0" fontId="13" fillId="0" borderId="14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19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right" vertical="top" wrapText="1"/>
    </xf>
    <xf numFmtId="0" fontId="13" fillId="0" borderId="18" xfId="0" applyFont="1" applyFill="1" applyBorder="1" applyAlignment="1">
      <alignment horizontal="center" vertical="top" wrapText="1"/>
    </xf>
    <xf numFmtId="49" fontId="13" fillId="0" borderId="19" xfId="0" applyNumberFormat="1" applyFont="1" applyBorder="1" applyAlignment="1">
      <alignment horizontal="center"/>
    </xf>
    <xf numFmtId="49" fontId="13" fillId="0" borderId="19" xfId="0" applyNumberFormat="1" applyFont="1" applyBorder="1" applyAlignment="1">
      <alignment horizontal="center" vertical="top" wrapText="1"/>
    </xf>
    <xf numFmtId="49" fontId="13" fillId="0" borderId="19" xfId="0" applyNumberFormat="1" applyFont="1" applyBorder="1" applyAlignment="1">
      <alignment horizontal="center" wrapText="1"/>
    </xf>
    <xf numFmtId="49" fontId="13" fillId="0" borderId="0" xfId="0" applyNumberFormat="1" applyFont="1" applyBorder="1" applyAlignment="1">
      <alignment horizontal="center" vertical="top" wrapText="1"/>
    </xf>
    <xf numFmtId="49" fontId="13" fillId="0" borderId="1" xfId="0" applyNumberFormat="1" applyFont="1" applyBorder="1" applyAlignment="1">
      <alignment horizontal="center"/>
    </xf>
    <xf numFmtId="49" fontId="13" fillId="0" borderId="20" xfId="0" applyNumberFormat="1" applyFont="1" applyBorder="1" applyAlignment="1">
      <alignment horizontal="center" vertical="top" wrapText="1"/>
    </xf>
    <xf numFmtId="49" fontId="13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top"/>
    </xf>
    <xf numFmtId="49" fontId="13" fillId="0" borderId="1" xfId="0" applyNumberFormat="1" applyFont="1" applyBorder="1" applyAlignment="1">
      <alignment horizontal="center" vertical="top" wrapText="1"/>
    </xf>
    <xf numFmtId="0" fontId="26" fillId="0" borderId="0" xfId="0" applyFont="1" applyFill="1" applyAlignment="1">
      <alignment vertical="top"/>
    </xf>
    <xf numFmtId="0" fontId="13" fillId="0" borderId="8" xfId="0" applyFont="1" applyFill="1" applyBorder="1" applyAlignment="1">
      <alignment horizontal="left" vertical="top" wrapText="1"/>
    </xf>
    <xf numFmtId="3" fontId="13" fillId="0" borderId="0" xfId="0" applyNumberFormat="1" applyFont="1" applyFill="1" applyBorder="1" applyAlignment="1">
      <alignment horizontal="right" vertical="top" wrapText="1" indent="4"/>
    </xf>
    <xf numFmtId="0" fontId="13" fillId="0" borderId="22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vertical="top"/>
    </xf>
    <xf numFmtId="49" fontId="2" fillId="0" borderId="1" xfId="0" applyNumberFormat="1" applyFont="1" applyBorder="1"/>
    <xf numFmtId="49" fontId="13" fillId="0" borderId="19" xfId="0" applyNumberFormat="1" applyFont="1" applyBorder="1" applyAlignment="1">
      <alignment vertical="top" wrapText="1"/>
    </xf>
    <xf numFmtId="49" fontId="13" fillId="0" borderId="21" xfId="0" applyNumberFormat="1" applyFont="1" applyBorder="1" applyAlignment="1">
      <alignment vertical="top" wrapText="1"/>
    </xf>
    <xf numFmtId="49" fontId="26" fillId="0" borderId="19" xfId="0" applyNumberFormat="1" applyFont="1" applyBorder="1" applyAlignment="1">
      <alignment horizontal="center" vertical="center"/>
    </xf>
    <xf numFmtId="49" fontId="26" fillId="0" borderId="0" xfId="0" applyNumberFormat="1" applyFont="1" applyAlignment="1">
      <alignment horizontal="center"/>
    </xf>
    <xf numFmtId="49" fontId="26" fillId="0" borderId="19" xfId="0" applyNumberFormat="1" applyFont="1" applyBorder="1" applyAlignment="1">
      <alignment horizontal="center" vertical="top" wrapText="1"/>
    </xf>
    <xf numFmtId="3" fontId="2" fillId="0" borderId="32" xfId="0" applyNumberFormat="1" applyFont="1" applyFill="1" applyBorder="1" applyAlignment="1">
      <alignment horizontal="right" vertical="top" wrapText="1" indent="2"/>
    </xf>
    <xf numFmtId="3" fontId="2" fillId="0" borderId="11" xfId="0" applyNumberFormat="1" applyFont="1" applyFill="1" applyBorder="1" applyAlignment="1">
      <alignment horizontal="right" vertical="top" indent="4"/>
    </xf>
    <xf numFmtId="3" fontId="2" fillId="0" borderId="0" xfId="0" applyNumberFormat="1" applyFont="1" applyFill="1" applyBorder="1" applyAlignment="1">
      <alignment horizontal="right" vertical="top" indent="4"/>
    </xf>
    <xf numFmtId="3" fontId="13" fillId="0" borderId="31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top" wrapText="1"/>
    </xf>
    <xf numFmtId="3" fontId="2" fillId="0" borderId="4" xfId="0" applyNumberFormat="1" applyFont="1" applyFill="1" applyBorder="1" applyAlignment="1">
      <alignment horizontal="center" vertical="top" wrapText="1"/>
    </xf>
    <xf numFmtId="0" fontId="13" fillId="0" borderId="32" xfId="0" applyFont="1" applyFill="1" applyBorder="1" applyAlignment="1">
      <alignment horizontal="center" vertical="top" wrapText="1"/>
    </xf>
    <xf numFmtId="4" fontId="24" fillId="0" borderId="0" xfId="0" applyNumberFormat="1" applyFont="1" applyBorder="1"/>
    <xf numFmtId="0" fontId="13" fillId="0" borderId="0" xfId="0" applyFont="1" applyFill="1" applyAlignment="1">
      <alignment horizontal="left" vertical="top"/>
    </xf>
    <xf numFmtId="2" fontId="13" fillId="0" borderId="11" xfId="0" applyNumberFormat="1" applyFont="1" applyFill="1" applyBorder="1" applyAlignment="1">
      <alignment horizontal="center" vertical="top"/>
    </xf>
    <xf numFmtId="2" fontId="13" fillId="0" borderId="10" xfId="0" applyNumberFormat="1" applyFont="1" applyFill="1" applyBorder="1" applyAlignment="1">
      <alignment horizontal="center" vertical="top"/>
    </xf>
    <xf numFmtId="2" fontId="13" fillId="0" borderId="11" xfId="0" applyNumberFormat="1" applyFont="1" applyFill="1" applyBorder="1" applyAlignment="1">
      <alignment horizontal="center" vertical="top" wrapText="1"/>
    </xf>
    <xf numFmtId="2" fontId="13" fillId="0" borderId="10" xfId="0" applyNumberFormat="1" applyFont="1" applyFill="1" applyBorder="1" applyAlignment="1">
      <alignment horizontal="center" vertical="top" wrapText="1"/>
    </xf>
    <xf numFmtId="2" fontId="13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34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2" fontId="13" fillId="0" borderId="5" xfId="0" applyNumberFormat="1" applyFont="1" applyFill="1" applyBorder="1" applyAlignment="1">
      <alignment horizontal="center" vertical="top" wrapText="1"/>
    </xf>
    <xf numFmtId="2" fontId="13" fillId="0" borderId="9" xfId="0" applyNumberFormat="1" applyFont="1" applyFill="1" applyBorder="1" applyAlignment="1">
      <alignment horizontal="center" vertical="top" wrapText="1"/>
    </xf>
    <xf numFmtId="2" fontId="13" fillId="0" borderId="4" xfId="0" applyNumberFormat="1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vertical="top" wrapText="1"/>
    </xf>
    <xf numFmtId="0" fontId="13" fillId="0" borderId="31" xfId="0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wrapText="1"/>
    </xf>
    <xf numFmtId="2" fontId="13" fillId="0" borderId="37" xfId="0" applyNumberFormat="1" applyFont="1" applyFill="1" applyBorder="1" applyAlignment="1">
      <alignment horizontal="center" vertical="top"/>
    </xf>
    <xf numFmtId="2" fontId="13" fillId="0" borderId="36" xfId="0" applyNumberFormat="1" applyFont="1" applyFill="1" applyBorder="1" applyAlignment="1">
      <alignment horizontal="center" vertical="top"/>
    </xf>
    <xf numFmtId="2" fontId="13" fillId="0" borderId="37" xfId="0" applyNumberFormat="1" applyFont="1" applyFill="1" applyBorder="1" applyAlignment="1">
      <alignment horizontal="center" vertical="top" wrapText="1"/>
    </xf>
    <xf numFmtId="2" fontId="13" fillId="0" borderId="36" xfId="0" applyNumberFormat="1" applyFont="1" applyFill="1" applyBorder="1" applyAlignment="1">
      <alignment horizontal="center" vertical="top" wrapText="1"/>
    </xf>
    <xf numFmtId="2" fontId="13" fillId="0" borderId="31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2" fontId="13" fillId="0" borderId="13" xfId="0" applyNumberFormat="1" applyFont="1" applyFill="1" applyBorder="1" applyAlignment="1">
      <alignment horizontal="center" vertical="top"/>
    </xf>
    <xf numFmtId="2" fontId="13" fillId="0" borderId="12" xfId="0" applyNumberFormat="1" applyFont="1" applyFill="1" applyBorder="1" applyAlignment="1">
      <alignment horizontal="center" vertical="top"/>
    </xf>
    <xf numFmtId="0" fontId="13" fillId="0" borderId="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2" fontId="13" fillId="0" borderId="13" xfId="0" applyNumberFormat="1" applyFont="1" applyFill="1" applyBorder="1" applyAlignment="1">
      <alignment horizontal="center" vertical="top" wrapText="1"/>
    </xf>
    <xf numFmtId="2" fontId="13" fillId="0" borderId="12" xfId="0" applyNumberFormat="1" applyFont="1" applyFill="1" applyBorder="1" applyAlignment="1">
      <alignment horizontal="center" vertical="top" wrapText="1"/>
    </xf>
    <xf numFmtId="2" fontId="13" fillId="0" borderId="2" xfId="0" applyNumberFormat="1" applyFont="1" applyFill="1" applyBorder="1" applyAlignment="1">
      <alignment horizontal="center" vertical="top" wrapText="1"/>
    </xf>
    <xf numFmtId="0" fontId="13" fillId="0" borderId="50" xfId="0" applyFont="1" applyFill="1" applyBorder="1" applyAlignment="1">
      <alignment horizontal="center" vertical="top"/>
    </xf>
    <xf numFmtId="0" fontId="13" fillId="0" borderId="49" xfId="0" applyFont="1" applyFill="1" applyBorder="1" applyAlignment="1">
      <alignment horizontal="center" vertical="top"/>
    </xf>
    <xf numFmtId="0" fontId="13" fillId="0" borderId="7" xfId="0" applyFont="1" applyFill="1" applyBorder="1" applyAlignment="1">
      <alignment horizontal="center" vertical="top"/>
    </xf>
    <xf numFmtId="0" fontId="13" fillId="0" borderId="40" xfId="0" applyFont="1" applyFill="1" applyBorder="1" applyAlignment="1">
      <alignment horizontal="center" vertical="top"/>
    </xf>
    <xf numFmtId="0" fontId="13" fillId="0" borderId="41" xfId="0" applyFont="1" applyFill="1" applyBorder="1" applyAlignment="1">
      <alignment horizontal="center" vertical="top"/>
    </xf>
    <xf numFmtId="0" fontId="13" fillId="0" borderId="37" xfId="0" applyFont="1" applyFill="1" applyBorder="1" applyAlignment="1">
      <alignment horizontal="center" vertical="top"/>
    </xf>
    <xf numFmtId="0" fontId="13" fillId="0" borderId="42" xfId="0" applyFont="1" applyFill="1" applyBorder="1" applyAlignment="1">
      <alignment horizontal="center" vertical="top"/>
    </xf>
    <xf numFmtId="0" fontId="13" fillId="0" borderId="11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top"/>
    </xf>
    <xf numFmtId="0" fontId="13" fillId="0" borderId="10" xfId="0" applyFont="1" applyFill="1" applyBorder="1" applyAlignment="1">
      <alignment horizontal="center" vertical="top"/>
    </xf>
    <xf numFmtId="0" fontId="13" fillId="0" borderId="0" xfId="0" applyFont="1" applyFill="1" applyAlignment="1">
      <alignment horizontal="left" vertical="top"/>
    </xf>
    <xf numFmtId="0" fontId="13" fillId="0" borderId="13" xfId="0" applyFont="1" applyFill="1" applyBorder="1" applyAlignment="1">
      <alignment horizontal="center" vertical="top"/>
    </xf>
    <xf numFmtId="0" fontId="13" fillId="0" borderId="2" xfId="0" applyFont="1" applyFill="1" applyBorder="1" applyAlignment="1">
      <alignment horizontal="center" vertical="top"/>
    </xf>
    <xf numFmtId="0" fontId="13" fillId="0" borderId="12" xfId="0" applyFont="1" applyFill="1" applyBorder="1" applyAlignment="1">
      <alignment horizontal="center" vertical="top"/>
    </xf>
    <xf numFmtId="0" fontId="13" fillId="0" borderId="6" xfId="0" applyFont="1" applyFill="1" applyBorder="1" applyAlignment="1">
      <alignment horizontal="center" vertical="top"/>
    </xf>
    <xf numFmtId="0" fontId="13" fillId="0" borderId="8" xfId="0" applyFont="1" applyFill="1" applyBorder="1" applyAlignment="1">
      <alignment horizontal="center" vertical="top"/>
    </xf>
    <xf numFmtId="0" fontId="2" fillId="0" borderId="38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/>
    </xf>
    <xf numFmtId="0" fontId="13" fillId="0" borderId="10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top" wrapText="1"/>
    </xf>
    <xf numFmtId="0" fontId="13" fillId="0" borderId="8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wrapText="1"/>
    </xf>
    <xf numFmtId="0" fontId="13" fillId="0" borderId="12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0" fillId="0" borderId="0" xfId="0"/>
    <xf numFmtId="0" fontId="0" fillId="0" borderId="10" xfId="0" applyBorder="1"/>
    <xf numFmtId="0" fontId="13" fillId="0" borderId="2" xfId="0" applyFont="1" applyFill="1" applyBorder="1" applyAlignment="1">
      <alignment horizontal="center" wrapText="1"/>
    </xf>
    <xf numFmtId="0" fontId="0" fillId="0" borderId="2" xfId="0" applyBorder="1"/>
    <xf numFmtId="0" fontId="0" fillId="0" borderId="12" xfId="0" applyBorder="1"/>
    <xf numFmtId="0" fontId="13" fillId="0" borderId="0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 wrapText="1"/>
    </xf>
    <xf numFmtId="0" fontId="13" fillId="0" borderId="10" xfId="0" applyFont="1" applyFill="1" applyBorder="1" applyAlignment="1">
      <alignment horizontal="center" wrapText="1"/>
    </xf>
    <xf numFmtId="0" fontId="13" fillId="0" borderId="11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top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/>
    </xf>
    <xf numFmtId="0" fontId="13" fillId="0" borderId="21" xfId="0" applyFont="1" applyFill="1" applyBorder="1" applyAlignment="1">
      <alignment horizontal="center" vertical="top"/>
    </xf>
    <xf numFmtId="0" fontId="13" fillId="0" borderId="43" xfId="0" applyFont="1" applyFill="1" applyBorder="1" applyAlignment="1">
      <alignment horizontal="center" vertical="top"/>
    </xf>
    <xf numFmtId="0" fontId="13" fillId="0" borderId="23" xfId="0" applyFont="1" applyFill="1" applyBorder="1" applyAlignment="1">
      <alignment horizontal="center" vertical="top"/>
    </xf>
    <xf numFmtId="0" fontId="13" fillId="0" borderId="3" xfId="0" applyFont="1" applyFill="1" applyBorder="1" applyAlignment="1">
      <alignment horizontal="center" vertical="top"/>
    </xf>
    <xf numFmtId="0" fontId="13" fillId="0" borderId="19" xfId="0" applyFont="1" applyFill="1" applyBorder="1" applyAlignment="1">
      <alignment horizontal="center" vertical="top" wrapText="1"/>
    </xf>
    <xf numFmtId="0" fontId="13" fillId="0" borderId="19" xfId="0" applyFont="1" applyFill="1" applyBorder="1" applyAlignment="1">
      <alignment horizontal="center" vertical="top"/>
    </xf>
    <xf numFmtId="0" fontId="13" fillId="0" borderId="20" xfId="0" applyFont="1" applyFill="1" applyBorder="1" applyAlignment="1">
      <alignment horizontal="center" vertical="top"/>
    </xf>
    <xf numFmtId="0" fontId="13" fillId="0" borderId="22" xfId="0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left" vertical="top" wrapText="1"/>
    </xf>
    <xf numFmtId="0" fontId="13" fillId="0" borderId="16" xfId="0" applyFont="1" applyFill="1" applyBorder="1" applyAlignment="1">
      <alignment horizontal="center" vertical="top" wrapText="1"/>
    </xf>
    <xf numFmtId="0" fontId="13" fillId="0" borderId="25" xfId="0" applyFont="1" applyFill="1" applyBorder="1" applyAlignment="1">
      <alignment horizontal="center" vertical="top" wrapText="1"/>
    </xf>
    <xf numFmtId="0" fontId="13" fillId="0" borderId="24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right" vertical="top" wrapText="1"/>
    </xf>
    <xf numFmtId="0" fontId="13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center" vertical="top" wrapText="1"/>
    </xf>
    <xf numFmtId="0" fontId="13" fillId="0" borderId="0" xfId="0" applyFont="1" applyFill="1" applyAlignment="1">
      <alignment horizontal="right" vertical="top" wrapText="1"/>
    </xf>
    <xf numFmtId="0" fontId="13" fillId="0" borderId="17" xfId="0" applyFont="1" applyFill="1" applyBorder="1" applyAlignment="1">
      <alignment horizontal="center" vertical="top" wrapText="1"/>
    </xf>
    <xf numFmtId="0" fontId="13" fillId="0" borderId="18" xfId="0" applyFont="1" applyFill="1" applyBorder="1" applyAlignment="1">
      <alignment horizontal="center" vertical="top" wrapText="1"/>
    </xf>
    <xf numFmtId="0" fontId="13" fillId="0" borderId="14" xfId="0" applyFont="1" applyFill="1" applyBorder="1" applyAlignment="1">
      <alignment horizontal="center" wrapText="1"/>
    </xf>
    <xf numFmtId="0" fontId="13" fillId="0" borderId="46" xfId="0" applyFont="1" applyFill="1" applyBorder="1" applyAlignment="1">
      <alignment horizontal="center" vertical="top" wrapText="1"/>
    </xf>
    <xf numFmtId="0" fontId="13" fillId="0" borderId="45" xfId="0" applyFont="1" applyFill="1" applyBorder="1" applyAlignment="1">
      <alignment horizontal="center" vertical="top" wrapText="1"/>
    </xf>
    <xf numFmtId="0" fontId="13" fillId="0" borderId="47" xfId="0" applyFont="1" applyFill="1" applyBorder="1" applyAlignment="1">
      <alignment horizontal="center" vertical="top" wrapText="1"/>
    </xf>
    <xf numFmtId="0" fontId="13" fillId="0" borderId="48" xfId="0" applyFont="1" applyFill="1" applyBorder="1" applyAlignment="1">
      <alignment horizontal="center" vertical="top" wrapText="1"/>
    </xf>
    <xf numFmtId="0" fontId="26" fillId="0" borderId="0" xfId="0" applyFont="1" applyFill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3" fillId="0" borderId="7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top" wrapText="1"/>
    </xf>
    <xf numFmtId="0" fontId="13" fillId="0" borderId="26" xfId="0" applyFont="1" applyFill="1" applyBorder="1" applyAlignment="1">
      <alignment horizontal="center" vertical="top" wrapText="1"/>
    </xf>
    <xf numFmtId="0" fontId="13" fillId="0" borderId="27" xfId="0" applyFont="1" applyFill="1" applyBorder="1" applyAlignment="1">
      <alignment horizontal="center" vertical="top" wrapText="1"/>
    </xf>
    <xf numFmtId="0" fontId="13" fillId="0" borderId="28" xfId="0" applyFont="1" applyFill="1" applyBorder="1" applyAlignment="1">
      <alignment horizontal="center" vertical="top" wrapText="1"/>
    </xf>
    <xf numFmtId="0" fontId="26" fillId="0" borderId="19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vertical="top" wrapText="1"/>
    </xf>
    <xf numFmtId="0" fontId="16" fillId="0" borderId="0" xfId="0" applyFont="1" applyBorder="1"/>
    <xf numFmtId="0" fontId="16" fillId="0" borderId="8" xfId="0" applyFont="1" applyBorder="1"/>
    <xf numFmtId="49" fontId="15" fillId="0" borderId="19" xfId="0" applyNumberFormat="1" applyFont="1" applyBorder="1" applyAlignment="1">
      <alignment horizontal="center" vertical="center"/>
    </xf>
    <xf numFmtId="49" fontId="15" fillId="0" borderId="21" xfId="0" applyNumberFormat="1" applyFont="1" applyBorder="1" applyAlignment="1">
      <alignment horizontal="center" vertical="center"/>
    </xf>
    <xf numFmtId="49" fontId="13" fillId="0" borderId="19" xfId="0" applyNumberFormat="1" applyFont="1" applyBorder="1" applyAlignment="1">
      <alignment horizontal="center" vertical="top" wrapText="1"/>
    </xf>
    <xf numFmtId="49" fontId="13" fillId="0" borderId="21" xfId="0" applyNumberFormat="1" applyFont="1" applyBorder="1" applyAlignment="1">
      <alignment horizontal="center" vertical="top" wrapText="1"/>
    </xf>
    <xf numFmtId="49" fontId="13" fillId="0" borderId="32" xfId="0" applyNumberFormat="1" applyFont="1" applyBorder="1" applyAlignment="1">
      <alignment horizontal="center" vertical="top"/>
    </xf>
    <xf numFmtId="49" fontId="13" fillId="0" borderId="31" xfId="0" applyNumberFormat="1" applyFont="1" applyBorder="1" applyAlignment="1">
      <alignment horizontal="center" vertical="top"/>
    </xf>
    <xf numFmtId="49" fontId="13" fillId="0" borderId="33" xfId="0" applyNumberFormat="1" applyFont="1" applyBorder="1" applyAlignment="1">
      <alignment horizontal="center" vertical="top"/>
    </xf>
    <xf numFmtId="4" fontId="16" fillId="2" borderId="32" xfId="0" applyNumberFormat="1" applyFont="1" applyFill="1" applyBorder="1" applyAlignment="1">
      <alignment horizontal="center" vertical="center" wrapText="1"/>
    </xf>
    <xf numFmtId="4" fontId="16" fillId="2" borderId="20" xfId="0" applyNumberFormat="1" applyFont="1" applyFill="1" applyBorder="1" applyAlignment="1">
      <alignment horizontal="center" vertical="center" wrapText="1"/>
    </xf>
    <xf numFmtId="4" fontId="16" fillId="2" borderId="22" xfId="0" applyNumberFormat="1" applyFont="1" applyFill="1" applyBorder="1" applyAlignment="1">
      <alignment horizontal="center" vertical="center" wrapText="1"/>
    </xf>
    <xf numFmtId="49" fontId="13" fillId="0" borderId="29" xfId="0" quotePrefix="1" applyNumberFormat="1" applyFont="1" applyBorder="1" applyAlignment="1">
      <alignment horizontal="center" vertical="center" wrapText="1"/>
    </xf>
    <xf numFmtId="49" fontId="13" fillId="0" borderId="19" xfId="0" quotePrefix="1" applyNumberFormat="1" applyFont="1" applyBorder="1" applyAlignment="1">
      <alignment horizontal="center" vertical="center" wrapText="1"/>
    </xf>
    <xf numFmtId="49" fontId="13" fillId="0" borderId="29" xfId="0" applyNumberFormat="1" applyFont="1" applyBorder="1" applyAlignment="1">
      <alignment horizontal="center"/>
    </xf>
    <xf numFmtId="49" fontId="13" fillId="0" borderId="19" xfId="0" applyNumberFormat="1" applyFont="1" applyBorder="1" applyAlignment="1">
      <alignment horizontal="center"/>
    </xf>
    <xf numFmtId="49" fontId="13" fillId="0" borderId="21" xfId="0" quotePrefix="1" applyNumberFormat="1" applyFont="1" applyBorder="1" applyAlignment="1">
      <alignment horizontal="center" vertical="center" wrapText="1"/>
    </xf>
    <xf numFmtId="4" fontId="13" fillId="0" borderId="32" xfId="0" applyNumberFormat="1" applyFont="1" applyBorder="1" applyAlignment="1">
      <alignment horizontal="center"/>
    </xf>
    <xf numFmtId="4" fontId="13" fillId="0" borderId="20" xfId="0" applyNumberFormat="1" applyFont="1" applyBorder="1" applyAlignment="1">
      <alignment horizontal="center"/>
    </xf>
    <xf numFmtId="4" fontId="13" fillId="0" borderId="29" xfId="0" applyNumberFormat="1" applyFont="1" applyBorder="1" applyAlignment="1">
      <alignment horizontal="center"/>
    </xf>
    <xf numFmtId="4" fontId="13" fillId="0" borderId="19" xfId="0" applyNumberFormat="1" applyFont="1" applyBorder="1" applyAlignment="1">
      <alignment horizontal="center"/>
    </xf>
    <xf numFmtId="4" fontId="13" fillId="0" borderId="33" xfId="0" applyNumberFormat="1" applyFont="1" applyBorder="1" applyAlignment="1">
      <alignment horizontal="center"/>
    </xf>
    <xf numFmtId="4" fontId="13" fillId="0" borderId="1" xfId="0" applyNumberFormat="1" applyFont="1" applyBorder="1" applyAlignment="1">
      <alignment horizontal="center"/>
    </xf>
    <xf numFmtId="4" fontId="13" fillId="0" borderId="19" xfId="0" applyNumberFormat="1" applyFont="1" applyBorder="1" applyAlignment="1">
      <alignment horizontal="center" vertical="top"/>
    </xf>
    <xf numFmtId="4" fontId="13" fillId="0" borderId="31" xfId="0" applyNumberFormat="1" applyFont="1" applyBorder="1" applyAlignment="1">
      <alignment horizontal="center"/>
    </xf>
    <xf numFmtId="4" fontId="13" fillId="0" borderId="0" xfId="0" applyNumberFormat="1" applyFont="1" applyBorder="1" applyAlignment="1">
      <alignment horizontal="center"/>
    </xf>
    <xf numFmtId="49" fontId="7" fillId="0" borderId="19" xfId="0" applyNumberFormat="1" applyFont="1" applyBorder="1" applyAlignment="1">
      <alignment horizontal="center" vertical="top" wrapText="1"/>
    </xf>
    <xf numFmtId="49" fontId="25" fillId="0" borderId="20" xfId="0" applyNumberFormat="1" applyFont="1" applyBorder="1" applyAlignment="1">
      <alignment horizontal="center" vertical="top" wrapText="1"/>
    </xf>
    <xf numFmtId="49" fontId="7" fillId="0" borderId="29" xfId="0" applyNumberFormat="1" applyFont="1" applyBorder="1" applyAlignment="1">
      <alignment horizontal="center"/>
    </xf>
    <xf numFmtId="49" fontId="7" fillId="0" borderId="19" xfId="0" applyNumberFormat="1" applyFont="1" applyBorder="1" applyAlignment="1">
      <alignment horizontal="center"/>
    </xf>
    <xf numFmtId="49" fontId="7" fillId="0" borderId="29" xfId="0" applyNumberFormat="1" applyFont="1" applyBorder="1" applyAlignment="1">
      <alignment horizontal="center" wrapText="1"/>
    </xf>
    <xf numFmtId="49" fontId="7" fillId="0" borderId="19" xfId="0" applyNumberFormat="1" applyFont="1" applyBorder="1" applyAlignment="1">
      <alignment horizontal="center" wrapText="1"/>
    </xf>
    <xf numFmtId="49" fontId="25" fillId="0" borderId="32" xfId="0" applyNumberFormat="1" applyFont="1" applyBorder="1" applyAlignment="1">
      <alignment horizontal="center" wrapText="1"/>
    </xf>
    <xf numFmtId="49" fontId="25" fillId="0" borderId="20" xfId="0" applyNumberFormat="1" applyFont="1" applyBorder="1" applyAlignment="1">
      <alignment horizontal="center" wrapText="1"/>
    </xf>
    <xf numFmtId="49" fontId="7" fillId="0" borderId="26" xfId="0" applyNumberFormat="1" applyFont="1" applyBorder="1" applyAlignment="1">
      <alignment horizontal="center"/>
    </xf>
    <xf numFmtId="49" fontId="7" fillId="0" borderId="27" xfId="0" applyNumberFormat="1" applyFont="1" applyBorder="1" applyAlignment="1">
      <alignment horizontal="center"/>
    </xf>
    <xf numFmtId="49" fontId="14" fillId="0" borderId="0" xfId="0" applyNumberFormat="1" applyFont="1" applyBorder="1" applyAlignment="1">
      <alignment horizontal="center" vertical="center" wrapText="1"/>
    </xf>
    <xf numFmtId="49" fontId="13" fillId="0" borderId="19" xfId="0" applyNumberFormat="1" applyFont="1" applyBorder="1" applyAlignment="1">
      <alignment horizontal="center" wrapText="1"/>
    </xf>
    <xf numFmtId="49" fontId="13" fillId="0" borderId="0" xfId="0" applyNumberFormat="1" applyFont="1" applyBorder="1" applyAlignment="1">
      <alignment horizontal="center" vertical="top"/>
    </xf>
    <xf numFmtId="49" fontId="13" fillId="0" borderId="32" xfId="0" applyNumberFormat="1" applyFont="1" applyBorder="1" applyAlignment="1">
      <alignment horizontal="center"/>
    </xf>
    <xf numFmtId="49" fontId="13" fillId="0" borderId="33" xfId="0" applyNumberFormat="1" applyFont="1" applyBorder="1" applyAlignment="1">
      <alignment horizontal="center"/>
    </xf>
    <xf numFmtId="49" fontId="13" fillId="0" borderId="31" xfId="0" applyNumberFormat="1" applyFont="1" applyBorder="1" applyAlignment="1">
      <alignment horizontal="center"/>
    </xf>
    <xf numFmtId="49" fontId="13" fillId="0" borderId="0" xfId="0" applyNumberFormat="1" applyFont="1" applyBorder="1" applyAlignment="1">
      <alignment horizontal="center" vertical="top" wrapText="1"/>
    </xf>
    <xf numFmtId="49" fontId="13" fillId="0" borderId="0" xfId="0" applyNumberFormat="1" applyFont="1" applyBorder="1" applyAlignment="1">
      <alignment horizontal="center"/>
    </xf>
    <xf numFmtId="49" fontId="13" fillId="0" borderId="20" xfId="0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49" fontId="13" fillId="0" borderId="22" xfId="0" applyNumberFormat="1" applyFont="1" applyBorder="1" applyAlignment="1">
      <alignment horizontal="center"/>
    </xf>
    <xf numFmtId="49" fontId="13" fillId="0" borderId="34" xfId="0" applyNumberFormat="1" applyFont="1" applyBorder="1" applyAlignment="1">
      <alignment horizontal="center"/>
    </xf>
    <xf numFmtId="49" fontId="13" fillId="0" borderId="32" xfId="0" applyNumberFormat="1" applyFont="1" applyBorder="1" applyAlignment="1">
      <alignment horizontal="center" vertical="top" wrapText="1"/>
    </xf>
    <xf numFmtId="0" fontId="12" fillId="0" borderId="33" xfId="0" applyFont="1" applyBorder="1" applyAlignment="1">
      <alignment vertical="top"/>
    </xf>
    <xf numFmtId="49" fontId="13" fillId="0" borderId="20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vertical="top"/>
    </xf>
    <xf numFmtId="49" fontId="13" fillId="0" borderId="20" xfId="0" applyNumberFormat="1" applyFont="1" applyBorder="1" applyAlignment="1">
      <alignment horizontal="center" vertical="top"/>
    </xf>
    <xf numFmtId="49" fontId="13" fillId="0" borderId="32" xfId="0" applyNumberFormat="1" applyFont="1" applyBorder="1" applyAlignment="1">
      <alignment horizontal="center" vertical="center"/>
    </xf>
    <xf numFmtId="49" fontId="13" fillId="0" borderId="31" xfId="0" applyNumberFormat="1" applyFont="1" applyBorder="1" applyAlignment="1">
      <alignment horizontal="center" vertical="center"/>
    </xf>
    <xf numFmtId="49" fontId="13" fillId="0" borderId="26" xfId="0" applyNumberFormat="1" applyFont="1" applyBorder="1" applyAlignment="1">
      <alignment horizontal="center" vertical="center"/>
    </xf>
    <xf numFmtId="49" fontId="13" fillId="0" borderId="27" xfId="0" applyNumberFormat="1" applyFont="1" applyBorder="1" applyAlignment="1">
      <alignment horizontal="center" vertical="center"/>
    </xf>
    <xf numFmtId="49" fontId="13" fillId="0" borderId="21" xfId="0" applyNumberFormat="1" applyFont="1" applyBorder="1" applyAlignment="1">
      <alignment horizontal="center" vertical="center"/>
    </xf>
    <xf numFmtId="49" fontId="13" fillId="0" borderId="22" xfId="0" applyNumberFormat="1" applyFont="1" applyBorder="1" applyAlignment="1">
      <alignment horizontal="center" vertical="center"/>
    </xf>
    <xf numFmtId="49" fontId="13" fillId="0" borderId="32" xfId="0" applyNumberFormat="1" applyFont="1" applyBorder="1" applyAlignment="1">
      <alignment horizontal="center" vertical="center" wrapText="1"/>
    </xf>
    <xf numFmtId="49" fontId="13" fillId="0" borderId="33" xfId="0" applyNumberFormat="1" applyFont="1" applyBorder="1" applyAlignment="1">
      <alignment horizontal="center" vertical="center" wrapText="1"/>
    </xf>
    <xf numFmtId="49" fontId="13" fillId="0" borderId="20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3" fillId="0" borderId="33" xfId="0" applyNumberFormat="1" applyFont="1" applyBorder="1" applyAlignment="1">
      <alignment horizontal="center" vertical="center"/>
    </xf>
    <xf numFmtId="49" fontId="13" fillId="0" borderId="20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top"/>
    </xf>
    <xf numFmtId="49" fontId="13" fillId="0" borderId="22" xfId="0" applyNumberFormat="1" applyFont="1" applyBorder="1" applyAlignment="1">
      <alignment horizontal="center" vertical="top"/>
    </xf>
    <xf numFmtId="49" fontId="13" fillId="0" borderId="34" xfId="0" applyNumberFormat="1" applyFont="1" applyBorder="1" applyAlignment="1">
      <alignment horizontal="center" vertical="top"/>
    </xf>
    <xf numFmtId="49" fontId="13" fillId="0" borderId="22" xfId="0" applyNumberFormat="1" applyFont="1" applyBorder="1" applyAlignment="1">
      <alignment horizontal="center" vertical="center" wrapText="1"/>
    </xf>
    <xf numFmtId="49" fontId="13" fillId="0" borderId="34" xfId="0" applyNumberFormat="1" applyFont="1" applyBorder="1" applyAlignment="1">
      <alignment horizontal="center" vertical="center" wrapText="1"/>
    </xf>
    <xf numFmtId="49" fontId="26" fillId="0" borderId="20" xfId="0" applyNumberFormat="1" applyFont="1" applyBorder="1" applyAlignment="1">
      <alignment horizontal="center" vertical="top" wrapText="1"/>
    </xf>
    <xf numFmtId="49" fontId="26" fillId="0" borderId="1" xfId="0" applyNumberFormat="1" applyFont="1" applyBorder="1" applyAlignment="1">
      <alignment horizontal="center" vertical="top" wrapText="1"/>
    </xf>
    <xf numFmtId="49" fontId="26" fillId="0" borderId="22" xfId="0" applyNumberFormat="1" applyFont="1" applyBorder="1" applyAlignment="1">
      <alignment horizontal="center" vertical="top" wrapText="1"/>
    </xf>
    <xf numFmtId="49" fontId="26" fillId="0" borderId="34" xfId="0" applyNumberFormat="1" applyFont="1" applyBorder="1" applyAlignment="1">
      <alignment horizontal="center" vertical="top" wrapText="1"/>
    </xf>
    <xf numFmtId="49" fontId="13" fillId="0" borderId="1" xfId="0" applyNumberFormat="1" applyFont="1" applyBorder="1" applyAlignment="1">
      <alignment horizontal="center" vertical="top" wrapText="1"/>
    </xf>
    <xf numFmtId="49" fontId="13" fillId="0" borderId="22" xfId="0" applyNumberFormat="1" applyFont="1" applyBorder="1" applyAlignment="1">
      <alignment horizontal="center" vertical="top" wrapText="1"/>
    </xf>
    <xf numFmtId="49" fontId="13" fillId="0" borderId="34" xfId="0" applyNumberFormat="1" applyFont="1" applyBorder="1" applyAlignment="1">
      <alignment horizontal="center" vertical="top" wrapText="1"/>
    </xf>
    <xf numFmtId="49" fontId="26" fillId="0" borderId="20" xfId="0" applyNumberFormat="1" applyFont="1" applyBorder="1" applyAlignment="1">
      <alignment horizontal="center"/>
    </xf>
    <xf numFmtId="49" fontId="26" fillId="0" borderId="0" xfId="0" applyNumberFormat="1" applyFont="1" applyBorder="1" applyAlignment="1">
      <alignment horizontal="center"/>
    </xf>
    <xf numFmtId="49" fontId="26" fillId="0" borderId="22" xfId="0" applyNumberFormat="1" applyFont="1" applyBorder="1" applyAlignment="1">
      <alignment horizontal="center"/>
    </xf>
    <xf numFmtId="49" fontId="26" fillId="0" borderId="4" xfId="0" applyNumberFormat="1" applyFont="1" applyBorder="1" applyAlignment="1">
      <alignment horizontal="center"/>
    </xf>
    <xf numFmtId="49" fontId="13" fillId="0" borderId="29" xfId="0" applyNumberFormat="1" applyFont="1" applyBorder="1" applyAlignment="1">
      <alignment horizontal="center" wrapText="1"/>
    </xf>
    <xf numFmtId="49" fontId="13" fillId="0" borderId="19" xfId="0" applyNumberFormat="1" applyFont="1" applyBorder="1" applyAlignment="1">
      <alignment horizontal="center" vertical="top"/>
    </xf>
    <xf numFmtId="49" fontId="16" fillId="0" borderId="27" xfId="0" applyNumberFormat="1" applyFont="1" applyBorder="1" applyAlignment="1">
      <alignment vertical="center"/>
    </xf>
    <xf numFmtId="49" fontId="13" fillId="0" borderId="28" xfId="0" applyNumberFormat="1" applyFont="1" applyBorder="1" applyAlignment="1">
      <alignment horizontal="center" vertical="center"/>
    </xf>
    <xf numFmtId="49" fontId="13" fillId="0" borderId="32" xfId="0" applyNumberFormat="1" applyFont="1" applyBorder="1" applyAlignment="1">
      <alignment horizontal="center" wrapText="1"/>
    </xf>
    <xf numFmtId="49" fontId="13" fillId="0" borderId="33" xfId="0" applyNumberFormat="1" applyFont="1" applyBorder="1" applyAlignment="1">
      <alignment horizontal="center" wrapText="1"/>
    </xf>
    <xf numFmtId="49" fontId="13" fillId="0" borderId="20" xfId="0" applyNumberFormat="1" applyFont="1" applyBorder="1" applyAlignment="1">
      <alignment horizontal="center" wrapText="1"/>
    </xf>
    <xf numFmtId="49" fontId="13" fillId="0" borderId="1" xfId="0" applyNumberFormat="1" applyFont="1" applyBorder="1" applyAlignment="1">
      <alignment horizontal="center" wrapText="1"/>
    </xf>
    <xf numFmtId="49" fontId="13" fillId="0" borderId="4" xfId="0" applyNumberFormat="1" applyFont="1" applyBorder="1" applyAlignment="1">
      <alignment horizontal="center"/>
    </xf>
    <xf numFmtId="49" fontId="13" fillId="0" borderId="31" xfId="0" applyNumberFormat="1" applyFont="1" applyBorder="1" applyAlignment="1">
      <alignment horizontal="center" wrapText="1"/>
    </xf>
    <xf numFmtId="49" fontId="13" fillId="0" borderId="0" xfId="0" applyNumberFormat="1" applyFont="1" applyBorder="1" applyAlignment="1">
      <alignment horizontal="center" wrapText="1"/>
    </xf>
    <xf numFmtId="49" fontId="13" fillId="0" borderId="22" xfId="0" applyNumberFormat="1" applyFont="1" applyBorder="1" applyAlignment="1">
      <alignment horizontal="center" wrapText="1"/>
    </xf>
    <xf numFmtId="49" fontId="13" fillId="0" borderId="4" xfId="0" applyNumberFormat="1" applyFont="1" applyBorder="1" applyAlignment="1">
      <alignment horizontal="center" wrapText="1"/>
    </xf>
    <xf numFmtId="49" fontId="13" fillId="0" borderId="4" xfId="0" applyNumberFormat="1" applyFont="1" applyBorder="1" applyAlignment="1">
      <alignment horizontal="center" vertical="center"/>
    </xf>
    <xf numFmtId="49" fontId="13" fillId="0" borderId="31" xfId="0" applyNumberFormat="1" applyFont="1" applyBorder="1" applyAlignment="1">
      <alignment horizontal="center" vertical="top" wrapText="1"/>
    </xf>
    <xf numFmtId="49" fontId="13" fillId="0" borderId="0" xfId="0" applyNumberFormat="1" applyFont="1" applyAlignment="1">
      <alignment horizontal="left" vertical="top"/>
    </xf>
    <xf numFmtId="49" fontId="13" fillId="0" borderId="26" xfId="0" applyNumberFormat="1" applyFont="1" applyBorder="1" applyAlignment="1">
      <alignment horizontal="center"/>
    </xf>
    <xf numFmtId="49" fontId="13" fillId="0" borderId="27" xfId="0" applyNumberFormat="1" applyFont="1" applyBorder="1" applyAlignment="1">
      <alignment horizontal="center"/>
    </xf>
    <xf numFmtId="49" fontId="13" fillId="0" borderId="29" xfId="0" applyNumberFormat="1" applyFont="1" applyBorder="1" applyAlignment="1">
      <alignment horizontal="center" vertical="center" wrapText="1"/>
    </xf>
    <xf numFmtId="49" fontId="13" fillId="0" borderId="19" xfId="0" applyNumberFormat="1" applyFont="1" applyBorder="1" applyAlignment="1">
      <alignment horizontal="center" vertical="center" wrapText="1"/>
    </xf>
    <xf numFmtId="49" fontId="13" fillId="0" borderId="21" xfId="0" applyNumberFormat="1" applyFont="1" applyFill="1" applyBorder="1" applyAlignment="1">
      <alignment horizontal="center" vertical="top"/>
    </xf>
    <xf numFmtId="49" fontId="13" fillId="0" borderId="22" xfId="0" applyNumberFormat="1" applyFont="1" applyFill="1" applyBorder="1" applyAlignment="1">
      <alignment horizontal="center" vertical="top"/>
    </xf>
    <xf numFmtId="49" fontId="13" fillId="0" borderId="29" xfId="0" quotePrefix="1" applyNumberFormat="1" applyFont="1" applyFill="1" applyBorder="1" applyAlignment="1">
      <alignment horizontal="center" vertical="center" wrapText="1"/>
    </xf>
    <xf numFmtId="49" fontId="13" fillId="0" borderId="19" xfId="0" quotePrefix="1" applyNumberFormat="1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top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0" borderId="34" xfId="0" applyNumberFormat="1" applyFont="1" applyFill="1" applyBorder="1" applyAlignment="1">
      <alignment horizontal="center" vertical="top"/>
    </xf>
    <xf numFmtId="49" fontId="13" fillId="0" borderId="32" xfId="0" applyNumberFormat="1" applyFont="1" applyFill="1" applyBorder="1" applyAlignment="1">
      <alignment horizontal="center"/>
    </xf>
    <xf numFmtId="49" fontId="13" fillId="0" borderId="33" xfId="0" applyNumberFormat="1" applyFont="1" applyFill="1" applyBorder="1" applyAlignment="1">
      <alignment horizontal="center"/>
    </xf>
    <xf numFmtId="49" fontId="13" fillId="0" borderId="20" xfId="0" applyNumberFormat="1" applyFont="1" applyFill="1" applyBorder="1" applyAlignment="1">
      <alignment horizontal="center"/>
    </xf>
    <xf numFmtId="49" fontId="13" fillId="0" borderId="1" xfId="0" applyNumberFormat="1" applyFont="1" applyFill="1" applyBorder="1" applyAlignment="1">
      <alignment horizontal="center"/>
    </xf>
    <xf numFmtId="49" fontId="13" fillId="0" borderId="26" xfId="0" applyNumberFormat="1" applyFont="1" applyFill="1" applyBorder="1" applyAlignment="1">
      <alignment horizontal="center"/>
    </xf>
    <xf numFmtId="49" fontId="13" fillId="0" borderId="27" xfId="0" applyNumberFormat="1" applyFont="1" applyFill="1" applyBorder="1" applyAlignment="1">
      <alignment horizontal="center"/>
    </xf>
    <xf numFmtId="49" fontId="13" fillId="0" borderId="29" xfId="0" applyNumberFormat="1" applyFont="1" applyFill="1" applyBorder="1" applyAlignment="1">
      <alignment horizontal="center"/>
    </xf>
    <xf numFmtId="49" fontId="13" fillId="0" borderId="31" xfId="0" applyNumberFormat="1" applyFont="1" applyFill="1" applyBorder="1" applyAlignment="1">
      <alignment horizontal="center"/>
    </xf>
    <xf numFmtId="49" fontId="13" fillId="0" borderId="26" xfId="0" applyNumberFormat="1" applyFont="1" applyBorder="1" applyAlignment="1">
      <alignment horizontal="center" vertical="top"/>
    </xf>
    <xf numFmtId="49" fontId="13" fillId="0" borderId="27" xfId="0" applyNumberFormat="1" applyFont="1" applyBorder="1" applyAlignment="1">
      <alignment horizontal="center" vertical="top"/>
    </xf>
    <xf numFmtId="49" fontId="13" fillId="0" borderId="21" xfId="0" applyNumberFormat="1" applyFont="1" applyBorder="1" applyAlignment="1">
      <alignment horizontal="center" vertical="top"/>
    </xf>
    <xf numFmtId="49" fontId="13" fillId="0" borderId="4" xfId="0" applyNumberFormat="1" applyFont="1" applyBorder="1" applyAlignment="1">
      <alignment horizontal="center" vertical="top"/>
    </xf>
    <xf numFmtId="2" fontId="13" fillId="0" borderId="26" xfId="0" applyNumberFormat="1" applyFont="1" applyBorder="1" applyAlignment="1">
      <alignment horizontal="center" vertical="center" wrapText="1"/>
    </xf>
    <xf numFmtId="2" fontId="13" fillId="0" borderId="27" xfId="0" applyNumberFormat="1" applyFont="1" applyBorder="1" applyAlignment="1">
      <alignment horizontal="center" vertical="center" wrapText="1"/>
    </xf>
    <xf numFmtId="4" fontId="13" fillId="0" borderId="35" xfId="0" applyNumberFormat="1" applyFont="1" applyBorder="1" applyAlignment="1">
      <alignment horizontal="center" vertical="center"/>
    </xf>
    <xf numFmtId="4" fontId="13" fillId="0" borderId="26" xfId="0" applyNumberFormat="1" applyFont="1" applyBorder="1" applyAlignment="1">
      <alignment horizontal="center" vertical="center"/>
    </xf>
    <xf numFmtId="4" fontId="13" fillId="0" borderId="35" xfId="0" applyNumberFormat="1" applyFont="1" applyBorder="1" applyAlignment="1">
      <alignment horizontal="center"/>
    </xf>
    <xf numFmtId="4" fontId="13" fillId="0" borderId="26" xfId="0" applyNumberFormat="1" applyFont="1" applyBorder="1" applyAlignment="1">
      <alignment horizontal="center"/>
    </xf>
    <xf numFmtId="49" fontId="13" fillId="0" borderId="34" xfId="0" applyNumberFormat="1" applyFont="1" applyBorder="1" applyAlignment="1">
      <alignment horizontal="center" vertical="center"/>
    </xf>
    <xf numFmtId="49" fontId="26" fillId="0" borderId="22" xfId="0" applyNumberFormat="1" applyFont="1" applyBorder="1" applyAlignment="1">
      <alignment vertical="top"/>
    </xf>
    <xf numFmtId="49" fontId="26" fillId="0" borderId="34" xfId="0" applyNumberFormat="1" applyFont="1" applyBorder="1" applyAlignment="1">
      <alignment vertical="top"/>
    </xf>
    <xf numFmtId="49" fontId="2" fillId="0" borderId="0" xfId="0" applyNumberFormat="1" applyFont="1" applyAlignment="1">
      <alignment horizontal="center" vertical="top"/>
    </xf>
    <xf numFmtId="49" fontId="2" fillId="0" borderId="0" xfId="0" applyNumberFormat="1" applyFont="1" applyBorder="1" applyAlignment="1">
      <alignment horizontal="center" vertical="top"/>
    </xf>
    <xf numFmtId="4" fontId="13" fillId="0" borderId="19" xfId="0" applyNumberFormat="1" applyFont="1" applyBorder="1" applyAlignment="1">
      <alignment horizontal="center" vertical="top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1276350</xdr:colOff>
      <xdr:row>8</xdr:row>
      <xdr:rowOff>76200</xdr:rowOff>
    </xdr:from>
    <xdr:to>
      <xdr:col>2</xdr:col>
      <xdr:colOff>590550</xdr:colOff>
      <xdr:row>8</xdr:row>
      <xdr:rowOff>76200</xdr:rowOff>
    </xdr:to>
    <xdr:sp macro="" textlink="">
      <xdr:nvSpPr>
        <xdr:cNvPr id="2" name="Line 154"/>
        <xdr:cNvSpPr>
          <a:spLocks noChangeShapeType="1"/>
        </xdr:cNvSpPr>
      </xdr:nvSpPr>
      <xdr:spPr bwMode="auto">
        <a:xfrm>
          <a:off x="4286250" y="1943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1276350</xdr:colOff>
      <xdr:row>35</xdr:row>
      <xdr:rowOff>76200</xdr:rowOff>
    </xdr:from>
    <xdr:to>
      <xdr:col>2</xdr:col>
      <xdr:colOff>590550</xdr:colOff>
      <xdr:row>35</xdr:row>
      <xdr:rowOff>76200</xdr:rowOff>
    </xdr:to>
    <xdr:sp macro="" textlink="">
      <xdr:nvSpPr>
        <xdr:cNvPr id="3" name="Line 154"/>
        <xdr:cNvSpPr>
          <a:spLocks noChangeShapeType="1"/>
        </xdr:cNvSpPr>
      </xdr:nvSpPr>
      <xdr:spPr bwMode="auto">
        <a:xfrm>
          <a:off x="4286250" y="904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1276350</xdr:colOff>
      <xdr:row>8</xdr:row>
      <xdr:rowOff>76200</xdr:rowOff>
    </xdr:from>
    <xdr:to>
      <xdr:col>2</xdr:col>
      <xdr:colOff>590550</xdr:colOff>
      <xdr:row>8</xdr:row>
      <xdr:rowOff>76200</xdr:rowOff>
    </xdr:to>
    <xdr:sp macro="" textlink="">
      <xdr:nvSpPr>
        <xdr:cNvPr id="4" name="Line 154"/>
        <xdr:cNvSpPr>
          <a:spLocks noChangeShapeType="1"/>
        </xdr:cNvSpPr>
      </xdr:nvSpPr>
      <xdr:spPr bwMode="auto">
        <a:xfrm>
          <a:off x="4286250" y="1943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76200</xdr:rowOff>
    </xdr:from>
    <xdr:to>
      <xdr:col>1</xdr:col>
      <xdr:colOff>0</xdr:colOff>
      <xdr:row>8</xdr:row>
      <xdr:rowOff>76200</xdr:rowOff>
    </xdr:to>
    <xdr:sp macro="" textlink="">
      <xdr:nvSpPr>
        <xdr:cNvPr id="2" name="Line 8"/>
        <xdr:cNvSpPr>
          <a:spLocks noChangeShapeType="1"/>
        </xdr:cNvSpPr>
      </xdr:nvSpPr>
      <xdr:spPr bwMode="auto">
        <a:xfrm>
          <a:off x="2819400" y="2143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37</xdr:row>
      <xdr:rowOff>76200</xdr:rowOff>
    </xdr:from>
    <xdr:to>
      <xdr:col>1</xdr:col>
      <xdr:colOff>0</xdr:colOff>
      <xdr:row>37</xdr:row>
      <xdr:rowOff>76200</xdr:rowOff>
    </xdr:to>
    <xdr:sp macro="" textlink="">
      <xdr:nvSpPr>
        <xdr:cNvPr id="3" name="Line 8"/>
        <xdr:cNvSpPr>
          <a:spLocks noChangeShapeType="1"/>
        </xdr:cNvSpPr>
      </xdr:nvSpPr>
      <xdr:spPr bwMode="auto">
        <a:xfrm>
          <a:off x="2819400" y="1052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1276350</xdr:colOff>
      <xdr:row>5</xdr:row>
      <xdr:rowOff>76200</xdr:rowOff>
    </xdr:from>
    <xdr:to>
      <xdr:col>2</xdr:col>
      <xdr:colOff>590550</xdr:colOff>
      <xdr:row>5</xdr:row>
      <xdr:rowOff>76200</xdr:rowOff>
    </xdr:to>
    <xdr:sp macro="" textlink="">
      <xdr:nvSpPr>
        <xdr:cNvPr id="2" name="Line 154"/>
        <xdr:cNvSpPr>
          <a:spLocks noChangeShapeType="1"/>
        </xdr:cNvSpPr>
      </xdr:nvSpPr>
      <xdr:spPr bwMode="auto">
        <a:xfrm>
          <a:off x="4467225" y="140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1276350</xdr:colOff>
      <xdr:row>34</xdr:row>
      <xdr:rowOff>76200</xdr:rowOff>
    </xdr:from>
    <xdr:to>
      <xdr:col>2</xdr:col>
      <xdr:colOff>590550</xdr:colOff>
      <xdr:row>34</xdr:row>
      <xdr:rowOff>76200</xdr:rowOff>
    </xdr:to>
    <xdr:sp macro="" textlink="">
      <xdr:nvSpPr>
        <xdr:cNvPr id="3" name="Line 154"/>
        <xdr:cNvSpPr>
          <a:spLocks noChangeShapeType="1"/>
        </xdr:cNvSpPr>
      </xdr:nvSpPr>
      <xdr:spPr bwMode="auto">
        <a:xfrm>
          <a:off x="4467225" y="1006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1276350</xdr:colOff>
      <xdr:row>34</xdr:row>
      <xdr:rowOff>76200</xdr:rowOff>
    </xdr:from>
    <xdr:to>
      <xdr:col>2</xdr:col>
      <xdr:colOff>590550</xdr:colOff>
      <xdr:row>34</xdr:row>
      <xdr:rowOff>76200</xdr:rowOff>
    </xdr:to>
    <xdr:sp macro="" textlink="">
      <xdr:nvSpPr>
        <xdr:cNvPr id="4" name="Line 154"/>
        <xdr:cNvSpPr>
          <a:spLocks noChangeShapeType="1"/>
        </xdr:cNvSpPr>
      </xdr:nvSpPr>
      <xdr:spPr bwMode="auto">
        <a:xfrm>
          <a:off x="4467225" y="1006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714374</xdr:colOff>
      <xdr:row>1</xdr:row>
      <xdr:rowOff>9525</xdr:rowOff>
    </xdr:from>
    <xdr:to>
      <xdr:col>13</xdr:col>
      <xdr:colOff>47624</xdr:colOff>
      <xdr:row>3</xdr:row>
      <xdr:rowOff>66675</xdr:rowOff>
    </xdr:to>
    <xdr:sp macro="" textlink="">
      <xdr:nvSpPr>
        <xdr:cNvPr id="2" name="สี่เหลี่ยมผืนผ้า 4"/>
        <xdr:cNvSpPr/>
      </xdr:nvSpPr>
      <xdr:spPr bwMode="auto">
        <a:xfrm>
          <a:off x="10696574" y="323850"/>
          <a:ext cx="1047750" cy="5524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เนื้อที่  :  ไร่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 </a:t>
          </a:r>
        </a:p>
        <a:p>
          <a:pPr algn="ctr"/>
          <a:r>
            <a:rPr lang="en-US" sz="1600">
              <a:latin typeface="TH SarabunPSK" pitchFamily="34" charset="-34"/>
              <a:cs typeface="TH SarabunPSK" pitchFamily="34" charset="-34"/>
            </a:rPr>
            <a:t>  Area   :   Rai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152397</xdr:colOff>
      <xdr:row>0</xdr:row>
      <xdr:rowOff>47625</xdr:rowOff>
    </xdr:from>
    <xdr:to>
      <xdr:col>9</xdr:col>
      <xdr:colOff>28575</xdr:colOff>
      <xdr:row>2</xdr:row>
      <xdr:rowOff>38100</xdr:rowOff>
    </xdr:to>
    <xdr:sp macro="" textlink="">
      <xdr:nvSpPr>
        <xdr:cNvPr id="2" name="สี่เหลี่ยมผืนผ้า 10"/>
        <xdr:cNvSpPr/>
      </xdr:nvSpPr>
      <xdr:spPr bwMode="auto">
        <a:xfrm flipH="1">
          <a:off x="10058397" y="47625"/>
          <a:ext cx="895353" cy="4857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เนื้อที่  :  ไร่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 </a:t>
          </a:r>
        </a:p>
        <a:p>
          <a:pPr algn="ctr"/>
          <a:r>
            <a:rPr lang="en-US" sz="1600">
              <a:latin typeface="TH SarabunPSK" pitchFamily="34" charset="-34"/>
              <a:cs typeface="TH SarabunPSK" pitchFamily="34" charset="-34"/>
            </a:rPr>
            <a:t>  Area   :   Rai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0</xdr:row>
      <xdr:rowOff>19050</xdr:rowOff>
    </xdr:from>
    <xdr:to>
      <xdr:col>8</xdr:col>
      <xdr:colOff>895349</xdr:colOff>
      <xdr:row>2</xdr:row>
      <xdr:rowOff>9525</xdr:rowOff>
    </xdr:to>
    <xdr:sp macro="" textlink="">
      <xdr:nvSpPr>
        <xdr:cNvPr id="2" name="สี่เหลี่ยมผืนผ้า 16"/>
        <xdr:cNvSpPr/>
      </xdr:nvSpPr>
      <xdr:spPr bwMode="auto">
        <a:xfrm>
          <a:off x="10334625" y="19050"/>
          <a:ext cx="771524" cy="4857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เนื้อที่  :  ไร่</a:t>
          </a:r>
          <a:r>
            <a:rPr lang="en-US" sz="1400">
              <a:latin typeface="TH SarabunPSK" pitchFamily="34" charset="-34"/>
              <a:cs typeface="TH SarabunPSK" pitchFamily="34" charset="-34"/>
            </a:rPr>
            <a:t> </a:t>
          </a:r>
        </a:p>
        <a:p>
          <a:pPr algn="ctr"/>
          <a:r>
            <a:rPr lang="en-US" sz="1400">
              <a:latin typeface="TH SarabunPSK" pitchFamily="34" charset="-34"/>
              <a:cs typeface="TH SarabunPSK" pitchFamily="34" charset="-34"/>
            </a:rPr>
            <a:t>  Area   :   Rai</a:t>
          </a:r>
          <a:endParaRPr lang="th-TH" sz="14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142875</xdr:colOff>
      <xdr:row>29</xdr:row>
      <xdr:rowOff>47625</xdr:rowOff>
    </xdr:from>
    <xdr:to>
      <xdr:col>8</xdr:col>
      <xdr:colOff>914399</xdr:colOff>
      <xdr:row>31</xdr:row>
      <xdr:rowOff>38100</xdr:rowOff>
    </xdr:to>
    <xdr:sp macro="" textlink="">
      <xdr:nvSpPr>
        <xdr:cNvPr id="3" name="สี่เหลี่ยมผืนผ้า 16"/>
        <xdr:cNvSpPr/>
      </xdr:nvSpPr>
      <xdr:spPr bwMode="auto">
        <a:xfrm>
          <a:off x="10353675" y="7486650"/>
          <a:ext cx="771524" cy="4857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เนื้อที่  :  ไร่</a:t>
          </a:r>
          <a:r>
            <a:rPr lang="en-US" sz="1400">
              <a:latin typeface="TH SarabunPSK" pitchFamily="34" charset="-34"/>
              <a:cs typeface="TH SarabunPSK" pitchFamily="34" charset="-34"/>
            </a:rPr>
            <a:t> </a:t>
          </a:r>
        </a:p>
        <a:p>
          <a:pPr algn="ctr"/>
          <a:r>
            <a:rPr lang="en-US" sz="1400">
              <a:latin typeface="TH SarabunPSK" pitchFamily="34" charset="-34"/>
              <a:cs typeface="TH SarabunPSK" pitchFamily="34" charset="-34"/>
            </a:rPr>
            <a:t>  Area   :   Rai</a:t>
          </a:r>
          <a:endParaRPr lang="th-TH" sz="14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142875</xdr:colOff>
      <xdr:row>58</xdr:row>
      <xdr:rowOff>47625</xdr:rowOff>
    </xdr:from>
    <xdr:to>
      <xdr:col>8</xdr:col>
      <xdr:colOff>914399</xdr:colOff>
      <xdr:row>60</xdr:row>
      <xdr:rowOff>38100</xdr:rowOff>
    </xdr:to>
    <xdr:sp macro="" textlink="">
      <xdr:nvSpPr>
        <xdr:cNvPr id="4" name="สี่เหลี่ยมผืนผ้า 16"/>
        <xdr:cNvSpPr/>
      </xdr:nvSpPr>
      <xdr:spPr bwMode="auto">
        <a:xfrm>
          <a:off x="10353675" y="15001875"/>
          <a:ext cx="771524" cy="4857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เนื้อที่  :  ไร่</a:t>
          </a:r>
          <a:r>
            <a:rPr lang="en-US" sz="1400">
              <a:latin typeface="TH SarabunPSK" pitchFamily="34" charset="-34"/>
              <a:cs typeface="TH SarabunPSK" pitchFamily="34" charset="-34"/>
            </a:rPr>
            <a:t> </a:t>
          </a:r>
        </a:p>
        <a:p>
          <a:pPr algn="ctr"/>
          <a:r>
            <a:rPr lang="en-US" sz="1400">
              <a:latin typeface="TH SarabunPSK" pitchFamily="34" charset="-34"/>
              <a:cs typeface="TH SarabunPSK" pitchFamily="34" charset="-34"/>
            </a:rPr>
            <a:t>  Area   :   Rai</a:t>
          </a:r>
          <a:endParaRPr lang="th-TH" sz="14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1276350</xdr:colOff>
      <xdr:row>4</xdr:row>
      <xdr:rowOff>76200</xdr:rowOff>
    </xdr:from>
    <xdr:to>
      <xdr:col>2</xdr:col>
      <xdr:colOff>676275</xdr:colOff>
      <xdr:row>4</xdr:row>
      <xdr:rowOff>76200</xdr:rowOff>
    </xdr:to>
    <xdr:sp macro="" textlink="">
      <xdr:nvSpPr>
        <xdr:cNvPr id="2" name="Line 235"/>
        <xdr:cNvSpPr>
          <a:spLocks noChangeShapeType="1"/>
        </xdr:cNvSpPr>
      </xdr:nvSpPr>
      <xdr:spPr bwMode="auto">
        <a:xfrm>
          <a:off x="3752850" y="1295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1276350</xdr:colOff>
      <xdr:row>4</xdr:row>
      <xdr:rowOff>76200</xdr:rowOff>
    </xdr:from>
    <xdr:to>
      <xdr:col>2</xdr:col>
      <xdr:colOff>676275</xdr:colOff>
      <xdr:row>4</xdr:row>
      <xdr:rowOff>76200</xdr:rowOff>
    </xdr:to>
    <xdr:sp macro="" textlink="">
      <xdr:nvSpPr>
        <xdr:cNvPr id="3" name="Line 236"/>
        <xdr:cNvSpPr>
          <a:spLocks noChangeShapeType="1"/>
        </xdr:cNvSpPr>
      </xdr:nvSpPr>
      <xdr:spPr bwMode="auto">
        <a:xfrm>
          <a:off x="3752850" y="1295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1276350</xdr:colOff>
      <xdr:row>4</xdr:row>
      <xdr:rowOff>76200</xdr:rowOff>
    </xdr:from>
    <xdr:to>
      <xdr:col>2</xdr:col>
      <xdr:colOff>619125</xdr:colOff>
      <xdr:row>4</xdr:row>
      <xdr:rowOff>76200</xdr:rowOff>
    </xdr:to>
    <xdr:sp macro="" textlink="">
      <xdr:nvSpPr>
        <xdr:cNvPr id="4" name="Line 257"/>
        <xdr:cNvSpPr>
          <a:spLocks noChangeShapeType="1"/>
        </xdr:cNvSpPr>
      </xdr:nvSpPr>
      <xdr:spPr bwMode="auto">
        <a:xfrm>
          <a:off x="3752850" y="1295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1276350</xdr:colOff>
      <xdr:row>4</xdr:row>
      <xdr:rowOff>76200</xdr:rowOff>
    </xdr:from>
    <xdr:to>
      <xdr:col>2</xdr:col>
      <xdr:colOff>619125</xdr:colOff>
      <xdr:row>4</xdr:row>
      <xdr:rowOff>76200</xdr:rowOff>
    </xdr:to>
    <xdr:sp macro="" textlink="">
      <xdr:nvSpPr>
        <xdr:cNvPr id="5" name="Line 258"/>
        <xdr:cNvSpPr>
          <a:spLocks noChangeShapeType="1"/>
        </xdr:cNvSpPr>
      </xdr:nvSpPr>
      <xdr:spPr bwMode="auto">
        <a:xfrm>
          <a:off x="3752850" y="1295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1276350</xdr:colOff>
      <xdr:row>4</xdr:row>
      <xdr:rowOff>76200</xdr:rowOff>
    </xdr:from>
    <xdr:to>
      <xdr:col>2</xdr:col>
      <xdr:colOff>676275</xdr:colOff>
      <xdr:row>4</xdr:row>
      <xdr:rowOff>76200</xdr:rowOff>
    </xdr:to>
    <xdr:sp macro="" textlink="">
      <xdr:nvSpPr>
        <xdr:cNvPr id="6" name="Line 243"/>
        <xdr:cNvSpPr>
          <a:spLocks noChangeShapeType="1"/>
        </xdr:cNvSpPr>
      </xdr:nvSpPr>
      <xdr:spPr bwMode="auto">
        <a:xfrm>
          <a:off x="3752850" y="1295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1276350</xdr:colOff>
      <xdr:row>4</xdr:row>
      <xdr:rowOff>76200</xdr:rowOff>
    </xdr:from>
    <xdr:to>
      <xdr:col>2</xdr:col>
      <xdr:colOff>676275</xdr:colOff>
      <xdr:row>4</xdr:row>
      <xdr:rowOff>76200</xdr:rowOff>
    </xdr:to>
    <xdr:sp macro="" textlink="">
      <xdr:nvSpPr>
        <xdr:cNvPr id="7" name="Line 244"/>
        <xdr:cNvSpPr>
          <a:spLocks noChangeShapeType="1"/>
        </xdr:cNvSpPr>
      </xdr:nvSpPr>
      <xdr:spPr bwMode="auto">
        <a:xfrm>
          <a:off x="3752850" y="1295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31</xdr:row>
      <xdr:rowOff>0</xdr:rowOff>
    </xdr:from>
    <xdr:to>
      <xdr:col>10</xdr:col>
      <xdr:colOff>0</xdr:colOff>
      <xdr:row>31</xdr:row>
      <xdr:rowOff>0</xdr:rowOff>
    </xdr:to>
    <xdr:sp macro="" textlink="">
      <xdr:nvSpPr>
        <xdr:cNvPr id="8" name="Line 66"/>
        <xdr:cNvSpPr>
          <a:spLocks noChangeShapeType="1"/>
        </xdr:cNvSpPr>
      </xdr:nvSpPr>
      <xdr:spPr bwMode="auto">
        <a:xfrm>
          <a:off x="10753725" y="944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31</xdr:row>
      <xdr:rowOff>0</xdr:rowOff>
    </xdr:from>
    <xdr:to>
      <xdr:col>10</xdr:col>
      <xdr:colOff>0</xdr:colOff>
      <xdr:row>31</xdr:row>
      <xdr:rowOff>0</xdr:rowOff>
    </xdr:to>
    <xdr:sp macro="" textlink="">
      <xdr:nvSpPr>
        <xdr:cNvPr id="9" name="Line 67"/>
        <xdr:cNvSpPr>
          <a:spLocks noChangeShapeType="1"/>
        </xdr:cNvSpPr>
      </xdr:nvSpPr>
      <xdr:spPr bwMode="auto">
        <a:xfrm>
          <a:off x="10753725" y="944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31</xdr:row>
      <xdr:rowOff>0</xdr:rowOff>
    </xdr:from>
    <xdr:to>
      <xdr:col>10</xdr:col>
      <xdr:colOff>0</xdr:colOff>
      <xdr:row>31</xdr:row>
      <xdr:rowOff>0</xdr:rowOff>
    </xdr:to>
    <xdr:sp macro="" textlink="">
      <xdr:nvSpPr>
        <xdr:cNvPr id="10" name="Line 70"/>
        <xdr:cNvSpPr>
          <a:spLocks noChangeShapeType="1"/>
        </xdr:cNvSpPr>
      </xdr:nvSpPr>
      <xdr:spPr bwMode="auto">
        <a:xfrm>
          <a:off x="10753725" y="944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31</xdr:row>
      <xdr:rowOff>0</xdr:rowOff>
    </xdr:from>
    <xdr:to>
      <xdr:col>10</xdr:col>
      <xdr:colOff>0</xdr:colOff>
      <xdr:row>31</xdr:row>
      <xdr:rowOff>0</xdr:rowOff>
    </xdr:to>
    <xdr:sp macro="" textlink="">
      <xdr:nvSpPr>
        <xdr:cNvPr id="11" name="Line 91"/>
        <xdr:cNvSpPr>
          <a:spLocks noChangeShapeType="1"/>
        </xdr:cNvSpPr>
      </xdr:nvSpPr>
      <xdr:spPr bwMode="auto">
        <a:xfrm>
          <a:off x="10753725" y="944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31</xdr:row>
      <xdr:rowOff>0</xdr:rowOff>
    </xdr:from>
    <xdr:to>
      <xdr:col>10</xdr:col>
      <xdr:colOff>0</xdr:colOff>
      <xdr:row>31</xdr:row>
      <xdr:rowOff>0</xdr:rowOff>
    </xdr:to>
    <xdr:sp macro="" textlink="">
      <xdr:nvSpPr>
        <xdr:cNvPr id="12" name="Line 119"/>
        <xdr:cNvSpPr>
          <a:spLocks noChangeShapeType="1"/>
        </xdr:cNvSpPr>
      </xdr:nvSpPr>
      <xdr:spPr bwMode="auto">
        <a:xfrm>
          <a:off x="10753725" y="944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31</xdr:row>
      <xdr:rowOff>0</xdr:rowOff>
    </xdr:from>
    <xdr:to>
      <xdr:col>10</xdr:col>
      <xdr:colOff>0</xdr:colOff>
      <xdr:row>31</xdr:row>
      <xdr:rowOff>0</xdr:rowOff>
    </xdr:to>
    <xdr:sp macro="" textlink="">
      <xdr:nvSpPr>
        <xdr:cNvPr id="13" name="Line 120"/>
        <xdr:cNvSpPr>
          <a:spLocks noChangeShapeType="1"/>
        </xdr:cNvSpPr>
      </xdr:nvSpPr>
      <xdr:spPr bwMode="auto">
        <a:xfrm>
          <a:off x="10753725" y="944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31</xdr:row>
      <xdr:rowOff>0</xdr:rowOff>
    </xdr:from>
    <xdr:to>
      <xdr:col>10</xdr:col>
      <xdr:colOff>0</xdr:colOff>
      <xdr:row>31</xdr:row>
      <xdr:rowOff>0</xdr:rowOff>
    </xdr:to>
    <xdr:sp macro="" textlink="">
      <xdr:nvSpPr>
        <xdr:cNvPr id="14" name="Line 133"/>
        <xdr:cNvSpPr>
          <a:spLocks noChangeShapeType="1"/>
        </xdr:cNvSpPr>
      </xdr:nvSpPr>
      <xdr:spPr bwMode="auto">
        <a:xfrm flipH="1">
          <a:off x="10753725" y="944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53</xdr:row>
      <xdr:rowOff>0</xdr:rowOff>
    </xdr:from>
    <xdr:to>
      <xdr:col>10</xdr:col>
      <xdr:colOff>0</xdr:colOff>
      <xdr:row>53</xdr:row>
      <xdr:rowOff>0</xdr:rowOff>
    </xdr:to>
    <xdr:sp macro="" textlink="">
      <xdr:nvSpPr>
        <xdr:cNvPr id="15" name="Line 66"/>
        <xdr:cNvSpPr>
          <a:spLocks noChangeShapeType="1"/>
        </xdr:cNvSpPr>
      </xdr:nvSpPr>
      <xdr:spPr bwMode="auto">
        <a:xfrm>
          <a:off x="10753725" y="16154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53</xdr:row>
      <xdr:rowOff>0</xdr:rowOff>
    </xdr:from>
    <xdr:to>
      <xdr:col>10</xdr:col>
      <xdr:colOff>0</xdr:colOff>
      <xdr:row>53</xdr:row>
      <xdr:rowOff>0</xdr:rowOff>
    </xdr:to>
    <xdr:sp macro="" textlink="">
      <xdr:nvSpPr>
        <xdr:cNvPr id="16" name="Line 67"/>
        <xdr:cNvSpPr>
          <a:spLocks noChangeShapeType="1"/>
        </xdr:cNvSpPr>
      </xdr:nvSpPr>
      <xdr:spPr bwMode="auto">
        <a:xfrm>
          <a:off x="10753725" y="16154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53</xdr:row>
      <xdr:rowOff>0</xdr:rowOff>
    </xdr:from>
    <xdr:to>
      <xdr:col>10</xdr:col>
      <xdr:colOff>0</xdr:colOff>
      <xdr:row>53</xdr:row>
      <xdr:rowOff>0</xdr:rowOff>
    </xdr:to>
    <xdr:sp macro="" textlink="">
      <xdr:nvSpPr>
        <xdr:cNvPr id="17" name="Line 70"/>
        <xdr:cNvSpPr>
          <a:spLocks noChangeShapeType="1"/>
        </xdr:cNvSpPr>
      </xdr:nvSpPr>
      <xdr:spPr bwMode="auto">
        <a:xfrm>
          <a:off x="10753725" y="16154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53</xdr:row>
      <xdr:rowOff>0</xdr:rowOff>
    </xdr:from>
    <xdr:to>
      <xdr:col>10</xdr:col>
      <xdr:colOff>0</xdr:colOff>
      <xdr:row>53</xdr:row>
      <xdr:rowOff>0</xdr:rowOff>
    </xdr:to>
    <xdr:sp macro="" textlink="">
      <xdr:nvSpPr>
        <xdr:cNvPr id="18" name="Line 91"/>
        <xdr:cNvSpPr>
          <a:spLocks noChangeShapeType="1"/>
        </xdr:cNvSpPr>
      </xdr:nvSpPr>
      <xdr:spPr bwMode="auto">
        <a:xfrm>
          <a:off x="10753725" y="16154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53</xdr:row>
      <xdr:rowOff>0</xdr:rowOff>
    </xdr:from>
    <xdr:to>
      <xdr:col>10</xdr:col>
      <xdr:colOff>0</xdr:colOff>
      <xdr:row>53</xdr:row>
      <xdr:rowOff>0</xdr:rowOff>
    </xdr:to>
    <xdr:sp macro="" textlink="">
      <xdr:nvSpPr>
        <xdr:cNvPr id="19" name="Line 119"/>
        <xdr:cNvSpPr>
          <a:spLocks noChangeShapeType="1"/>
        </xdr:cNvSpPr>
      </xdr:nvSpPr>
      <xdr:spPr bwMode="auto">
        <a:xfrm>
          <a:off x="10753725" y="16154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53</xdr:row>
      <xdr:rowOff>0</xdr:rowOff>
    </xdr:from>
    <xdr:to>
      <xdr:col>10</xdr:col>
      <xdr:colOff>0</xdr:colOff>
      <xdr:row>53</xdr:row>
      <xdr:rowOff>0</xdr:rowOff>
    </xdr:to>
    <xdr:sp macro="" textlink="">
      <xdr:nvSpPr>
        <xdr:cNvPr id="20" name="Line 120"/>
        <xdr:cNvSpPr>
          <a:spLocks noChangeShapeType="1"/>
        </xdr:cNvSpPr>
      </xdr:nvSpPr>
      <xdr:spPr bwMode="auto">
        <a:xfrm>
          <a:off x="10753725" y="16154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53</xdr:row>
      <xdr:rowOff>0</xdr:rowOff>
    </xdr:from>
    <xdr:to>
      <xdr:col>10</xdr:col>
      <xdr:colOff>0</xdr:colOff>
      <xdr:row>53</xdr:row>
      <xdr:rowOff>0</xdr:rowOff>
    </xdr:to>
    <xdr:sp macro="" textlink="">
      <xdr:nvSpPr>
        <xdr:cNvPr id="21" name="Line 133"/>
        <xdr:cNvSpPr>
          <a:spLocks noChangeShapeType="1"/>
        </xdr:cNvSpPr>
      </xdr:nvSpPr>
      <xdr:spPr bwMode="auto">
        <a:xfrm flipH="1">
          <a:off x="10753725" y="16154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1276350</xdr:colOff>
      <xdr:row>50</xdr:row>
      <xdr:rowOff>76200</xdr:rowOff>
    </xdr:from>
    <xdr:to>
      <xdr:col>2</xdr:col>
      <xdr:colOff>676275</xdr:colOff>
      <xdr:row>50</xdr:row>
      <xdr:rowOff>76200</xdr:rowOff>
    </xdr:to>
    <xdr:sp macro="" textlink="">
      <xdr:nvSpPr>
        <xdr:cNvPr id="22" name="Line 235"/>
        <xdr:cNvSpPr>
          <a:spLocks noChangeShapeType="1"/>
        </xdr:cNvSpPr>
      </xdr:nvSpPr>
      <xdr:spPr bwMode="auto">
        <a:xfrm>
          <a:off x="3752850" y="1531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1276350</xdr:colOff>
      <xdr:row>50</xdr:row>
      <xdr:rowOff>76200</xdr:rowOff>
    </xdr:from>
    <xdr:to>
      <xdr:col>2</xdr:col>
      <xdr:colOff>676275</xdr:colOff>
      <xdr:row>50</xdr:row>
      <xdr:rowOff>76200</xdr:rowOff>
    </xdr:to>
    <xdr:sp macro="" textlink="">
      <xdr:nvSpPr>
        <xdr:cNvPr id="23" name="Line 236"/>
        <xdr:cNvSpPr>
          <a:spLocks noChangeShapeType="1"/>
        </xdr:cNvSpPr>
      </xdr:nvSpPr>
      <xdr:spPr bwMode="auto">
        <a:xfrm>
          <a:off x="3752850" y="1531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1276350</xdr:colOff>
      <xdr:row>50</xdr:row>
      <xdr:rowOff>76200</xdr:rowOff>
    </xdr:from>
    <xdr:to>
      <xdr:col>2</xdr:col>
      <xdr:colOff>619125</xdr:colOff>
      <xdr:row>50</xdr:row>
      <xdr:rowOff>76200</xdr:rowOff>
    </xdr:to>
    <xdr:sp macro="" textlink="">
      <xdr:nvSpPr>
        <xdr:cNvPr id="24" name="Line 257"/>
        <xdr:cNvSpPr>
          <a:spLocks noChangeShapeType="1"/>
        </xdr:cNvSpPr>
      </xdr:nvSpPr>
      <xdr:spPr bwMode="auto">
        <a:xfrm>
          <a:off x="3752850" y="1531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1276350</xdr:colOff>
      <xdr:row>50</xdr:row>
      <xdr:rowOff>76200</xdr:rowOff>
    </xdr:from>
    <xdr:to>
      <xdr:col>2</xdr:col>
      <xdr:colOff>619125</xdr:colOff>
      <xdr:row>50</xdr:row>
      <xdr:rowOff>76200</xdr:rowOff>
    </xdr:to>
    <xdr:sp macro="" textlink="">
      <xdr:nvSpPr>
        <xdr:cNvPr id="25" name="Line 258"/>
        <xdr:cNvSpPr>
          <a:spLocks noChangeShapeType="1"/>
        </xdr:cNvSpPr>
      </xdr:nvSpPr>
      <xdr:spPr bwMode="auto">
        <a:xfrm>
          <a:off x="3752850" y="1531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1276350</xdr:colOff>
      <xdr:row>50</xdr:row>
      <xdr:rowOff>76200</xdr:rowOff>
    </xdr:from>
    <xdr:to>
      <xdr:col>2</xdr:col>
      <xdr:colOff>676275</xdr:colOff>
      <xdr:row>50</xdr:row>
      <xdr:rowOff>76200</xdr:rowOff>
    </xdr:to>
    <xdr:sp macro="" textlink="">
      <xdr:nvSpPr>
        <xdr:cNvPr id="26" name="Line 243"/>
        <xdr:cNvSpPr>
          <a:spLocks noChangeShapeType="1"/>
        </xdr:cNvSpPr>
      </xdr:nvSpPr>
      <xdr:spPr bwMode="auto">
        <a:xfrm>
          <a:off x="3752850" y="1531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1276350</xdr:colOff>
      <xdr:row>50</xdr:row>
      <xdr:rowOff>76200</xdr:rowOff>
    </xdr:from>
    <xdr:to>
      <xdr:col>2</xdr:col>
      <xdr:colOff>676275</xdr:colOff>
      <xdr:row>50</xdr:row>
      <xdr:rowOff>76200</xdr:rowOff>
    </xdr:to>
    <xdr:sp macro="" textlink="">
      <xdr:nvSpPr>
        <xdr:cNvPr id="27" name="Line 244"/>
        <xdr:cNvSpPr>
          <a:spLocks noChangeShapeType="1"/>
        </xdr:cNvSpPr>
      </xdr:nvSpPr>
      <xdr:spPr bwMode="auto">
        <a:xfrm>
          <a:off x="3752850" y="1531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1276350</xdr:colOff>
      <xdr:row>26</xdr:row>
      <xdr:rowOff>76200</xdr:rowOff>
    </xdr:from>
    <xdr:to>
      <xdr:col>2</xdr:col>
      <xdr:colOff>676275</xdr:colOff>
      <xdr:row>26</xdr:row>
      <xdr:rowOff>76200</xdr:rowOff>
    </xdr:to>
    <xdr:sp macro="" textlink="">
      <xdr:nvSpPr>
        <xdr:cNvPr id="28" name="Line 235"/>
        <xdr:cNvSpPr>
          <a:spLocks noChangeShapeType="1"/>
        </xdr:cNvSpPr>
      </xdr:nvSpPr>
      <xdr:spPr bwMode="auto">
        <a:xfrm>
          <a:off x="3752850" y="800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1276350</xdr:colOff>
      <xdr:row>26</xdr:row>
      <xdr:rowOff>76200</xdr:rowOff>
    </xdr:from>
    <xdr:to>
      <xdr:col>2</xdr:col>
      <xdr:colOff>676275</xdr:colOff>
      <xdr:row>26</xdr:row>
      <xdr:rowOff>76200</xdr:rowOff>
    </xdr:to>
    <xdr:sp macro="" textlink="">
      <xdr:nvSpPr>
        <xdr:cNvPr id="29" name="Line 236"/>
        <xdr:cNvSpPr>
          <a:spLocks noChangeShapeType="1"/>
        </xdr:cNvSpPr>
      </xdr:nvSpPr>
      <xdr:spPr bwMode="auto">
        <a:xfrm>
          <a:off x="3752850" y="800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1276350</xdr:colOff>
      <xdr:row>26</xdr:row>
      <xdr:rowOff>76200</xdr:rowOff>
    </xdr:from>
    <xdr:to>
      <xdr:col>2</xdr:col>
      <xdr:colOff>619125</xdr:colOff>
      <xdr:row>26</xdr:row>
      <xdr:rowOff>76200</xdr:rowOff>
    </xdr:to>
    <xdr:sp macro="" textlink="">
      <xdr:nvSpPr>
        <xdr:cNvPr id="30" name="Line 257"/>
        <xdr:cNvSpPr>
          <a:spLocks noChangeShapeType="1"/>
        </xdr:cNvSpPr>
      </xdr:nvSpPr>
      <xdr:spPr bwMode="auto">
        <a:xfrm>
          <a:off x="3752850" y="800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1276350</xdr:colOff>
      <xdr:row>26</xdr:row>
      <xdr:rowOff>76200</xdr:rowOff>
    </xdr:from>
    <xdr:to>
      <xdr:col>2</xdr:col>
      <xdr:colOff>619125</xdr:colOff>
      <xdr:row>26</xdr:row>
      <xdr:rowOff>76200</xdr:rowOff>
    </xdr:to>
    <xdr:sp macro="" textlink="">
      <xdr:nvSpPr>
        <xdr:cNvPr id="31" name="Line 258"/>
        <xdr:cNvSpPr>
          <a:spLocks noChangeShapeType="1"/>
        </xdr:cNvSpPr>
      </xdr:nvSpPr>
      <xdr:spPr bwMode="auto">
        <a:xfrm>
          <a:off x="3752850" y="800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1276350</xdr:colOff>
      <xdr:row>26</xdr:row>
      <xdr:rowOff>76200</xdr:rowOff>
    </xdr:from>
    <xdr:to>
      <xdr:col>2</xdr:col>
      <xdr:colOff>676275</xdr:colOff>
      <xdr:row>26</xdr:row>
      <xdr:rowOff>76200</xdr:rowOff>
    </xdr:to>
    <xdr:sp macro="" textlink="">
      <xdr:nvSpPr>
        <xdr:cNvPr id="32" name="Line 243"/>
        <xdr:cNvSpPr>
          <a:spLocks noChangeShapeType="1"/>
        </xdr:cNvSpPr>
      </xdr:nvSpPr>
      <xdr:spPr bwMode="auto">
        <a:xfrm>
          <a:off x="3752850" y="800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1276350</xdr:colOff>
      <xdr:row>26</xdr:row>
      <xdr:rowOff>76200</xdr:rowOff>
    </xdr:from>
    <xdr:to>
      <xdr:col>2</xdr:col>
      <xdr:colOff>676275</xdr:colOff>
      <xdr:row>26</xdr:row>
      <xdr:rowOff>76200</xdr:rowOff>
    </xdr:to>
    <xdr:sp macro="" textlink="">
      <xdr:nvSpPr>
        <xdr:cNvPr id="33" name="Line 244"/>
        <xdr:cNvSpPr>
          <a:spLocks noChangeShapeType="1"/>
        </xdr:cNvSpPr>
      </xdr:nvSpPr>
      <xdr:spPr bwMode="auto">
        <a:xfrm>
          <a:off x="3752850" y="800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1276350</xdr:colOff>
      <xdr:row>48</xdr:row>
      <xdr:rowOff>76200</xdr:rowOff>
    </xdr:from>
    <xdr:to>
      <xdr:col>2</xdr:col>
      <xdr:colOff>676275</xdr:colOff>
      <xdr:row>48</xdr:row>
      <xdr:rowOff>76200</xdr:rowOff>
    </xdr:to>
    <xdr:sp macro="" textlink="">
      <xdr:nvSpPr>
        <xdr:cNvPr id="34" name="Line 235"/>
        <xdr:cNvSpPr>
          <a:spLocks noChangeShapeType="1"/>
        </xdr:cNvSpPr>
      </xdr:nvSpPr>
      <xdr:spPr bwMode="auto">
        <a:xfrm>
          <a:off x="3752850" y="14706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1276350</xdr:colOff>
      <xdr:row>48</xdr:row>
      <xdr:rowOff>76200</xdr:rowOff>
    </xdr:from>
    <xdr:to>
      <xdr:col>2</xdr:col>
      <xdr:colOff>676275</xdr:colOff>
      <xdr:row>48</xdr:row>
      <xdr:rowOff>76200</xdr:rowOff>
    </xdr:to>
    <xdr:sp macro="" textlink="">
      <xdr:nvSpPr>
        <xdr:cNvPr id="35" name="Line 236"/>
        <xdr:cNvSpPr>
          <a:spLocks noChangeShapeType="1"/>
        </xdr:cNvSpPr>
      </xdr:nvSpPr>
      <xdr:spPr bwMode="auto">
        <a:xfrm>
          <a:off x="3752850" y="14706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1276350</xdr:colOff>
      <xdr:row>48</xdr:row>
      <xdr:rowOff>76200</xdr:rowOff>
    </xdr:from>
    <xdr:to>
      <xdr:col>2</xdr:col>
      <xdr:colOff>619125</xdr:colOff>
      <xdr:row>48</xdr:row>
      <xdr:rowOff>76200</xdr:rowOff>
    </xdr:to>
    <xdr:sp macro="" textlink="">
      <xdr:nvSpPr>
        <xdr:cNvPr id="36" name="Line 257"/>
        <xdr:cNvSpPr>
          <a:spLocks noChangeShapeType="1"/>
        </xdr:cNvSpPr>
      </xdr:nvSpPr>
      <xdr:spPr bwMode="auto">
        <a:xfrm>
          <a:off x="3752850" y="14706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1276350</xdr:colOff>
      <xdr:row>48</xdr:row>
      <xdr:rowOff>76200</xdr:rowOff>
    </xdr:from>
    <xdr:to>
      <xdr:col>2</xdr:col>
      <xdr:colOff>619125</xdr:colOff>
      <xdr:row>48</xdr:row>
      <xdr:rowOff>76200</xdr:rowOff>
    </xdr:to>
    <xdr:sp macro="" textlink="">
      <xdr:nvSpPr>
        <xdr:cNvPr id="37" name="Line 258"/>
        <xdr:cNvSpPr>
          <a:spLocks noChangeShapeType="1"/>
        </xdr:cNvSpPr>
      </xdr:nvSpPr>
      <xdr:spPr bwMode="auto">
        <a:xfrm>
          <a:off x="3752850" y="14706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1276350</xdr:colOff>
      <xdr:row>48</xdr:row>
      <xdr:rowOff>76200</xdr:rowOff>
    </xdr:from>
    <xdr:to>
      <xdr:col>2</xdr:col>
      <xdr:colOff>676275</xdr:colOff>
      <xdr:row>48</xdr:row>
      <xdr:rowOff>76200</xdr:rowOff>
    </xdr:to>
    <xdr:sp macro="" textlink="">
      <xdr:nvSpPr>
        <xdr:cNvPr id="38" name="Line 243"/>
        <xdr:cNvSpPr>
          <a:spLocks noChangeShapeType="1"/>
        </xdr:cNvSpPr>
      </xdr:nvSpPr>
      <xdr:spPr bwMode="auto">
        <a:xfrm>
          <a:off x="3752850" y="14706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1276350</xdr:colOff>
      <xdr:row>48</xdr:row>
      <xdr:rowOff>76200</xdr:rowOff>
    </xdr:from>
    <xdr:to>
      <xdr:col>2</xdr:col>
      <xdr:colOff>676275</xdr:colOff>
      <xdr:row>48</xdr:row>
      <xdr:rowOff>76200</xdr:rowOff>
    </xdr:to>
    <xdr:sp macro="" textlink="">
      <xdr:nvSpPr>
        <xdr:cNvPr id="39" name="Line 244"/>
        <xdr:cNvSpPr>
          <a:spLocks noChangeShapeType="1"/>
        </xdr:cNvSpPr>
      </xdr:nvSpPr>
      <xdr:spPr bwMode="auto">
        <a:xfrm>
          <a:off x="3752850" y="14706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1276350</xdr:colOff>
      <xdr:row>4</xdr:row>
      <xdr:rowOff>76200</xdr:rowOff>
    </xdr:from>
    <xdr:to>
      <xdr:col>3</xdr:col>
      <xdr:colOff>676275</xdr:colOff>
      <xdr:row>4</xdr:row>
      <xdr:rowOff>76200</xdr:rowOff>
    </xdr:to>
    <xdr:sp macro="" textlink="">
      <xdr:nvSpPr>
        <xdr:cNvPr id="2" name="Line 235"/>
        <xdr:cNvSpPr>
          <a:spLocks noChangeShapeType="1"/>
        </xdr:cNvSpPr>
      </xdr:nvSpPr>
      <xdr:spPr bwMode="auto">
        <a:xfrm>
          <a:off x="4057650" y="1295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1276350</xdr:colOff>
      <xdr:row>4</xdr:row>
      <xdr:rowOff>76200</xdr:rowOff>
    </xdr:from>
    <xdr:to>
      <xdr:col>3</xdr:col>
      <xdr:colOff>676275</xdr:colOff>
      <xdr:row>4</xdr:row>
      <xdr:rowOff>76200</xdr:rowOff>
    </xdr:to>
    <xdr:sp macro="" textlink="">
      <xdr:nvSpPr>
        <xdr:cNvPr id="3" name="Line 236"/>
        <xdr:cNvSpPr>
          <a:spLocks noChangeShapeType="1"/>
        </xdr:cNvSpPr>
      </xdr:nvSpPr>
      <xdr:spPr bwMode="auto">
        <a:xfrm>
          <a:off x="4057650" y="1295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1276350</xdr:colOff>
      <xdr:row>4</xdr:row>
      <xdr:rowOff>76200</xdr:rowOff>
    </xdr:from>
    <xdr:to>
      <xdr:col>3</xdr:col>
      <xdr:colOff>676275</xdr:colOff>
      <xdr:row>4</xdr:row>
      <xdr:rowOff>76200</xdr:rowOff>
    </xdr:to>
    <xdr:sp macro="" textlink="">
      <xdr:nvSpPr>
        <xdr:cNvPr id="4" name="Line 235"/>
        <xdr:cNvSpPr>
          <a:spLocks noChangeShapeType="1"/>
        </xdr:cNvSpPr>
      </xdr:nvSpPr>
      <xdr:spPr bwMode="auto">
        <a:xfrm>
          <a:off x="4057650" y="1295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1276350</xdr:colOff>
      <xdr:row>4</xdr:row>
      <xdr:rowOff>76200</xdr:rowOff>
    </xdr:from>
    <xdr:to>
      <xdr:col>3</xdr:col>
      <xdr:colOff>676275</xdr:colOff>
      <xdr:row>4</xdr:row>
      <xdr:rowOff>76200</xdr:rowOff>
    </xdr:to>
    <xdr:sp macro="" textlink="">
      <xdr:nvSpPr>
        <xdr:cNvPr id="5" name="Line 236"/>
        <xdr:cNvSpPr>
          <a:spLocks noChangeShapeType="1"/>
        </xdr:cNvSpPr>
      </xdr:nvSpPr>
      <xdr:spPr bwMode="auto">
        <a:xfrm>
          <a:off x="4057650" y="1295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1276350</xdr:colOff>
      <xdr:row>4</xdr:row>
      <xdr:rowOff>76200</xdr:rowOff>
    </xdr:from>
    <xdr:to>
      <xdr:col>3</xdr:col>
      <xdr:colOff>619125</xdr:colOff>
      <xdr:row>4</xdr:row>
      <xdr:rowOff>76200</xdr:rowOff>
    </xdr:to>
    <xdr:sp macro="" textlink="">
      <xdr:nvSpPr>
        <xdr:cNvPr id="6" name="Line 257"/>
        <xdr:cNvSpPr>
          <a:spLocks noChangeShapeType="1"/>
        </xdr:cNvSpPr>
      </xdr:nvSpPr>
      <xdr:spPr bwMode="auto">
        <a:xfrm>
          <a:off x="4057650" y="1295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1276350</xdr:colOff>
      <xdr:row>4</xdr:row>
      <xdr:rowOff>76200</xdr:rowOff>
    </xdr:from>
    <xdr:to>
      <xdr:col>3</xdr:col>
      <xdr:colOff>619125</xdr:colOff>
      <xdr:row>4</xdr:row>
      <xdr:rowOff>76200</xdr:rowOff>
    </xdr:to>
    <xdr:sp macro="" textlink="">
      <xdr:nvSpPr>
        <xdr:cNvPr id="7" name="Line 258"/>
        <xdr:cNvSpPr>
          <a:spLocks noChangeShapeType="1"/>
        </xdr:cNvSpPr>
      </xdr:nvSpPr>
      <xdr:spPr bwMode="auto">
        <a:xfrm>
          <a:off x="4057650" y="1295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1276350</xdr:colOff>
      <xdr:row>4</xdr:row>
      <xdr:rowOff>76200</xdr:rowOff>
    </xdr:from>
    <xdr:to>
      <xdr:col>3</xdr:col>
      <xdr:colOff>676275</xdr:colOff>
      <xdr:row>4</xdr:row>
      <xdr:rowOff>76200</xdr:rowOff>
    </xdr:to>
    <xdr:sp macro="" textlink="">
      <xdr:nvSpPr>
        <xdr:cNvPr id="8" name="Line 243"/>
        <xdr:cNvSpPr>
          <a:spLocks noChangeShapeType="1"/>
        </xdr:cNvSpPr>
      </xdr:nvSpPr>
      <xdr:spPr bwMode="auto">
        <a:xfrm>
          <a:off x="4057650" y="1295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1276350</xdr:colOff>
      <xdr:row>4</xdr:row>
      <xdr:rowOff>76200</xdr:rowOff>
    </xdr:from>
    <xdr:to>
      <xdr:col>3</xdr:col>
      <xdr:colOff>676275</xdr:colOff>
      <xdr:row>4</xdr:row>
      <xdr:rowOff>76200</xdr:rowOff>
    </xdr:to>
    <xdr:sp macro="" textlink="">
      <xdr:nvSpPr>
        <xdr:cNvPr id="9" name="Line 244"/>
        <xdr:cNvSpPr>
          <a:spLocks noChangeShapeType="1"/>
        </xdr:cNvSpPr>
      </xdr:nvSpPr>
      <xdr:spPr bwMode="auto">
        <a:xfrm>
          <a:off x="4057650" y="1295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34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10" name="Line 66"/>
        <xdr:cNvSpPr>
          <a:spLocks noChangeShapeType="1"/>
        </xdr:cNvSpPr>
      </xdr:nvSpPr>
      <xdr:spPr bwMode="auto">
        <a:xfrm>
          <a:off x="11582400" y="10668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34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11" name="Line 67"/>
        <xdr:cNvSpPr>
          <a:spLocks noChangeShapeType="1"/>
        </xdr:cNvSpPr>
      </xdr:nvSpPr>
      <xdr:spPr bwMode="auto">
        <a:xfrm>
          <a:off x="11582400" y="10668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34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12" name="Line 70"/>
        <xdr:cNvSpPr>
          <a:spLocks noChangeShapeType="1"/>
        </xdr:cNvSpPr>
      </xdr:nvSpPr>
      <xdr:spPr bwMode="auto">
        <a:xfrm>
          <a:off x="11582400" y="10668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34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13" name="Line 91"/>
        <xdr:cNvSpPr>
          <a:spLocks noChangeShapeType="1"/>
        </xdr:cNvSpPr>
      </xdr:nvSpPr>
      <xdr:spPr bwMode="auto">
        <a:xfrm>
          <a:off x="11582400" y="10668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34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14" name="Line 119"/>
        <xdr:cNvSpPr>
          <a:spLocks noChangeShapeType="1"/>
        </xdr:cNvSpPr>
      </xdr:nvSpPr>
      <xdr:spPr bwMode="auto">
        <a:xfrm>
          <a:off x="11582400" y="10668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34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15" name="Line 120"/>
        <xdr:cNvSpPr>
          <a:spLocks noChangeShapeType="1"/>
        </xdr:cNvSpPr>
      </xdr:nvSpPr>
      <xdr:spPr bwMode="auto">
        <a:xfrm>
          <a:off x="11582400" y="10668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34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16" name="Line 133"/>
        <xdr:cNvSpPr>
          <a:spLocks noChangeShapeType="1"/>
        </xdr:cNvSpPr>
      </xdr:nvSpPr>
      <xdr:spPr bwMode="auto">
        <a:xfrm flipH="1">
          <a:off x="11582400" y="10668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19"/>
  <sheetViews>
    <sheetView workbookViewId="0">
      <selection activeCell="D21" sqref="D21"/>
    </sheetView>
  </sheetViews>
  <sheetFormatPr defaultRowHeight="21"/>
  <cols>
    <col min="1" max="1" width="19" style="3" customWidth="1"/>
    <col min="2" max="2" width="2.625" style="3" customWidth="1"/>
    <col min="3" max="3" width="18.25" style="3" customWidth="1"/>
    <col min="4" max="4" width="17.5" style="3" customWidth="1"/>
    <col min="5" max="5" width="8.625" style="3" customWidth="1"/>
    <col min="6" max="6" width="21.375" style="3" customWidth="1"/>
    <col min="7" max="7" width="14.125" style="3" customWidth="1"/>
    <col min="8" max="8" width="20.75" style="3" customWidth="1"/>
    <col min="9" max="9" width="13.125" style="3" customWidth="1"/>
    <col min="10" max="16384" width="9" style="3"/>
  </cols>
  <sheetData>
    <row r="1" spans="1:9" s="178" customFormat="1">
      <c r="A1" s="177" t="s">
        <v>46</v>
      </c>
      <c r="B1" s="177"/>
      <c r="C1" s="177"/>
    </row>
    <row r="2" spans="1:9" s="178" customFormat="1">
      <c r="A2" s="177" t="s">
        <v>47</v>
      </c>
      <c r="B2" s="177"/>
      <c r="C2" s="177"/>
    </row>
    <row r="3" spans="1:9" s="178" customFormat="1">
      <c r="A3" s="177" t="s">
        <v>1677</v>
      </c>
      <c r="B3" s="177"/>
      <c r="C3" s="177"/>
    </row>
    <row r="4" spans="1:9" s="179" customFormat="1">
      <c r="A4" s="921"/>
      <c r="B4" s="921"/>
      <c r="C4" s="921"/>
      <c r="D4" s="921"/>
      <c r="E4" s="921"/>
      <c r="F4" s="921"/>
      <c r="G4" s="921"/>
      <c r="H4" s="921"/>
    </row>
    <row r="5" spans="1:9" s="179" customFormat="1" ht="21" customHeight="1">
      <c r="A5" s="922" t="s">
        <v>48</v>
      </c>
      <c r="B5" s="922"/>
      <c r="C5" s="923"/>
      <c r="D5" s="924" t="s">
        <v>42</v>
      </c>
      <c r="E5" s="925"/>
      <c r="F5" s="926" t="s">
        <v>41</v>
      </c>
      <c r="G5" s="927"/>
      <c r="H5" s="926" t="s">
        <v>40</v>
      </c>
      <c r="I5" s="928"/>
    </row>
    <row r="6" spans="1:9" s="179" customFormat="1">
      <c r="A6" s="916" t="s">
        <v>49</v>
      </c>
      <c r="B6" s="916"/>
      <c r="C6" s="917"/>
      <c r="D6" s="905" t="s">
        <v>38</v>
      </c>
      <c r="E6" s="906"/>
      <c r="F6" s="918" t="s">
        <v>50</v>
      </c>
      <c r="G6" s="919"/>
      <c r="H6" s="918" t="s">
        <v>1676</v>
      </c>
      <c r="I6" s="920"/>
    </row>
    <row r="7" spans="1:9" s="179" customFormat="1">
      <c r="A7" s="180"/>
      <c r="B7" s="180"/>
      <c r="C7" s="181"/>
      <c r="D7" s="905" t="s">
        <v>37</v>
      </c>
      <c r="E7" s="906"/>
      <c r="F7" s="907" t="s">
        <v>37</v>
      </c>
      <c r="G7" s="908"/>
      <c r="H7" s="907" t="s">
        <v>37</v>
      </c>
      <c r="I7" s="909"/>
    </row>
    <row r="8" spans="1:9" s="179" customFormat="1" ht="24" customHeight="1">
      <c r="A8" s="914" t="s">
        <v>51</v>
      </c>
      <c r="B8" s="914"/>
      <c r="C8" s="915"/>
      <c r="D8" s="716">
        <v>145177</v>
      </c>
      <c r="E8" s="716"/>
      <c r="F8" s="716">
        <v>117801</v>
      </c>
      <c r="G8" s="716"/>
      <c r="H8" s="716">
        <v>27376</v>
      </c>
      <c r="I8" s="189"/>
    </row>
    <row r="9" spans="1:9" ht="24" customHeight="1">
      <c r="A9" s="910" t="s">
        <v>52</v>
      </c>
      <c r="B9" s="910"/>
      <c r="C9" s="911"/>
      <c r="D9" s="6">
        <v>10454</v>
      </c>
      <c r="E9" s="6"/>
      <c r="F9" s="6">
        <v>3168</v>
      </c>
      <c r="G9" s="6"/>
      <c r="H9" s="6">
        <v>7286</v>
      </c>
      <c r="I9" s="18"/>
    </row>
    <row r="10" spans="1:9" ht="24" customHeight="1">
      <c r="A10" s="11">
        <v>2</v>
      </c>
      <c r="B10" s="689" t="s">
        <v>53</v>
      </c>
      <c r="C10" s="7">
        <v>5</v>
      </c>
      <c r="D10" s="6">
        <v>25909</v>
      </c>
      <c r="E10" s="6"/>
      <c r="F10" s="6">
        <v>18053</v>
      </c>
      <c r="G10" s="6"/>
      <c r="H10" s="6">
        <v>7856</v>
      </c>
      <c r="I10" s="18"/>
    </row>
    <row r="11" spans="1:9" ht="24" customHeight="1">
      <c r="A11" s="11">
        <v>6</v>
      </c>
      <c r="B11" s="689" t="s">
        <v>53</v>
      </c>
      <c r="C11" s="7">
        <v>9</v>
      </c>
      <c r="D11" s="6">
        <v>20960</v>
      </c>
      <c r="E11" s="6"/>
      <c r="F11" s="6">
        <v>17659</v>
      </c>
      <c r="G11" s="6"/>
      <c r="H11" s="6">
        <v>3301</v>
      </c>
      <c r="I11" s="18"/>
    </row>
    <row r="12" spans="1:9" ht="24" customHeight="1">
      <c r="A12" s="11">
        <v>10</v>
      </c>
      <c r="B12" s="689" t="s">
        <v>53</v>
      </c>
      <c r="C12" s="7">
        <v>19</v>
      </c>
      <c r="D12" s="6">
        <v>40581</v>
      </c>
      <c r="E12" s="6"/>
      <c r="F12" s="6">
        <v>35875</v>
      </c>
      <c r="G12" s="6"/>
      <c r="H12" s="6">
        <v>4706</v>
      </c>
      <c r="I12" s="18"/>
    </row>
    <row r="13" spans="1:9" ht="24" customHeight="1">
      <c r="A13" s="11">
        <v>20</v>
      </c>
      <c r="B13" s="689" t="s">
        <v>53</v>
      </c>
      <c r="C13" s="7">
        <v>39</v>
      </c>
      <c r="D13" s="6">
        <v>32994</v>
      </c>
      <c r="E13" s="6"/>
      <c r="F13" s="6">
        <v>30170</v>
      </c>
      <c r="G13" s="6"/>
      <c r="H13" s="6">
        <v>2824</v>
      </c>
      <c r="I13" s="18"/>
    </row>
    <row r="14" spans="1:9" ht="24" customHeight="1">
      <c r="A14" s="11">
        <v>40</v>
      </c>
      <c r="B14" s="689" t="s">
        <v>53</v>
      </c>
      <c r="C14" s="7">
        <v>59</v>
      </c>
      <c r="D14" s="6">
        <v>9391</v>
      </c>
      <c r="E14" s="6"/>
      <c r="F14" s="6">
        <v>8554</v>
      </c>
      <c r="G14" s="6"/>
      <c r="H14" s="6">
        <v>837</v>
      </c>
      <c r="I14" s="18"/>
    </row>
    <row r="15" spans="1:9" ht="24" customHeight="1">
      <c r="A15" s="11">
        <v>60</v>
      </c>
      <c r="B15" s="689" t="s">
        <v>53</v>
      </c>
      <c r="C15" s="7">
        <v>139</v>
      </c>
      <c r="D15" s="6">
        <v>4374</v>
      </c>
      <c r="E15" s="6"/>
      <c r="F15" s="6">
        <v>3899</v>
      </c>
      <c r="G15" s="6"/>
      <c r="H15" s="6">
        <v>475</v>
      </c>
      <c r="I15" s="18"/>
    </row>
    <row r="16" spans="1:9" ht="24" customHeight="1">
      <c r="A16" s="11">
        <v>140</v>
      </c>
      <c r="B16" s="689" t="s">
        <v>53</v>
      </c>
      <c r="C16" s="7">
        <v>499</v>
      </c>
      <c r="D16" s="95">
        <v>497</v>
      </c>
      <c r="E16" s="95"/>
      <c r="F16" s="95">
        <v>414</v>
      </c>
      <c r="G16" s="95"/>
      <c r="H16" s="95">
        <v>83</v>
      </c>
      <c r="I16" s="18"/>
    </row>
    <row r="17" spans="1:9" ht="24" customHeight="1">
      <c r="A17" s="912" t="s">
        <v>54</v>
      </c>
      <c r="B17" s="912"/>
      <c r="C17" s="913"/>
      <c r="D17" s="99">
        <v>17</v>
      </c>
      <c r="E17" s="99"/>
      <c r="F17" s="99">
        <v>9</v>
      </c>
      <c r="G17" s="99"/>
      <c r="H17" s="99">
        <v>8</v>
      </c>
      <c r="I17" s="99"/>
    </row>
    <row r="18" spans="1:9">
      <c r="D18" s="13"/>
      <c r="E18" s="13"/>
      <c r="F18" s="13"/>
      <c r="G18" s="13"/>
      <c r="H18" s="13"/>
    </row>
    <row r="19" spans="1:9">
      <c r="A19" s="2"/>
      <c r="B19" s="2"/>
      <c r="C19" s="2"/>
    </row>
  </sheetData>
  <mergeCells count="15">
    <mergeCell ref="A6:C6"/>
    <mergeCell ref="D6:E6"/>
    <mergeCell ref="F6:G6"/>
    <mergeCell ref="H6:I6"/>
    <mergeCell ref="A4:H4"/>
    <mergeCell ref="A5:C5"/>
    <mergeCell ref="D5:E5"/>
    <mergeCell ref="F5:G5"/>
    <mergeCell ref="H5:I5"/>
    <mergeCell ref="D7:E7"/>
    <mergeCell ref="F7:G7"/>
    <mergeCell ref="H7:I7"/>
    <mergeCell ref="A9:C9"/>
    <mergeCell ref="A17:C17"/>
    <mergeCell ref="A8:C8"/>
  </mergeCells>
  <pageMargins left="0.39370078740157483" right="0.39370078740157483" top="0.78740157480314965" bottom="0.39370078740157483" header="0.19685039370078741" footer="0.19685039370078741"/>
  <pageSetup paperSize="9" scale="85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1:J21"/>
  <sheetViews>
    <sheetView zoomScale="80" zoomScaleNormal="80" workbookViewId="0">
      <selection activeCell="F29" sqref="F29"/>
    </sheetView>
  </sheetViews>
  <sheetFormatPr defaultRowHeight="21"/>
  <cols>
    <col min="1" max="1" width="15.625" style="3" customWidth="1"/>
    <col min="2" max="2" width="2.625" style="3" customWidth="1"/>
    <col min="3" max="3" width="15.625" style="3" customWidth="1"/>
    <col min="4" max="4" width="13.625" style="3" customWidth="1"/>
    <col min="5" max="5" width="15.625" style="3" customWidth="1"/>
    <col min="6" max="7" width="14.625" style="3" customWidth="1"/>
    <col min="8" max="8" width="20" style="3" bestFit="1" customWidth="1"/>
    <col min="9" max="9" width="16.625" style="3" customWidth="1"/>
    <col min="10" max="10" width="20.125" style="3" bestFit="1" customWidth="1"/>
    <col min="11" max="16384" width="9" style="3"/>
  </cols>
  <sheetData>
    <row r="1" spans="1:10" s="178" customFormat="1">
      <c r="A1" s="177" t="s">
        <v>97</v>
      </c>
      <c r="B1" s="177"/>
      <c r="C1" s="177"/>
    </row>
    <row r="2" spans="1:10" s="178" customFormat="1">
      <c r="A2" s="177" t="s">
        <v>98</v>
      </c>
      <c r="B2" s="177"/>
      <c r="C2" s="177"/>
      <c r="J2" s="97"/>
    </row>
    <row r="3" spans="1:10" s="178" customFormat="1">
      <c r="A3" s="177" t="s">
        <v>99</v>
      </c>
      <c r="B3" s="177"/>
      <c r="C3" s="177"/>
      <c r="J3" s="97"/>
    </row>
    <row r="4" spans="1:10" s="179" customFormat="1">
      <c r="A4" s="921"/>
      <c r="B4" s="921"/>
      <c r="C4" s="921"/>
      <c r="D4" s="921"/>
      <c r="E4" s="921"/>
      <c r="F4" s="921"/>
      <c r="G4" s="921"/>
      <c r="H4" s="921"/>
      <c r="I4" s="921"/>
      <c r="J4" s="921"/>
    </row>
    <row r="5" spans="1:10" s="179" customFormat="1" ht="21" customHeight="1">
      <c r="A5" s="933" t="s">
        <v>100</v>
      </c>
      <c r="B5" s="933"/>
      <c r="C5" s="934"/>
      <c r="D5" s="218"/>
      <c r="E5" s="218" t="s">
        <v>101</v>
      </c>
      <c r="F5" s="970" t="s">
        <v>117</v>
      </c>
      <c r="G5" s="933"/>
      <c r="H5" s="933"/>
      <c r="I5" s="934"/>
      <c r="J5" s="221"/>
    </row>
    <row r="6" spans="1:10" s="179" customFormat="1">
      <c r="A6" s="935"/>
      <c r="B6" s="935"/>
      <c r="C6" s="936"/>
      <c r="D6" s="222" t="s">
        <v>60</v>
      </c>
      <c r="E6" s="223" t="s">
        <v>102</v>
      </c>
      <c r="F6" s="965" t="s">
        <v>1440</v>
      </c>
      <c r="G6" s="996"/>
      <c r="H6" s="996"/>
      <c r="I6" s="966"/>
      <c r="J6" s="224" t="s">
        <v>101</v>
      </c>
    </row>
    <row r="7" spans="1:10" s="179" customFormat="1">
      <c r="A7" s="935"/>
      <c r="B7" s="935"/>
      <c r="C7" s="936"/>
      <c r="D7" s="223" t="s">
        <v>36</v>
      </c>
      <c r="E7" s="223" t="s">
        <v>103</v>
      </c>
      <c r="F7" s="218" t="s">
        <v>104</v>
      </c>
      <c r="G7" s="218" t="s">
        <v>105</v>
      </c>
      <c r="H7" s="218" t="s">
        <v>106</v>
      </c>
      <c r="I7" s="218" t="s">
        <v>107</v>
      </c>
      <c r="J7" s="224" t="s">
        <v>108</v>
      </c>
    </row>
    <row r="8" spans="1:10" s="179" customFormat="1">
      <c r="A8" s="935"/>
      <c r="B8" s="935"/>
      <c r="C8" s="936"/>
      <c r="D8" s="225"/>
      <c r="E8" s="223" t="s">
        <v>109</v>
      </c>
      <c r="F8" s="223" t="s">
        <v>110</v>
      </c>
      <c r="G8" s="223" t="s">
        <v>111</v>
      </c>
      <c r="H8" s="223" t="s">
        <v>112</v>
      </c>
      <c r="I8" s="223" t="s">
        <v>113</v>
      </c>
      <c r="J8" s="224" t="s">
        <v>114</v>
      </c>
    </row>
    <row r="9" spans="1:10" s="179" customFormat="1">
      <c r="A9" s="996"/>
      <c r="B9" s="996"/>
      <c r="C9" s="966"/>
      <c r="D9" s="226"/>
      <c r="E9" s="698"/>
      <c r="F9" s="225"/>
      <c r="G9" s="225"/>
      <c r="H9" s="698" t="s">
        <v>115</v>
      </c>
      <c r="I9" s="698"/>
      <c r="J9" s="695"/>
    </row>
    <row r="10" spans="1:10" s="179" customFormat="1" ht="24" customHeight="1">
      <c r="A10" s="188" t="s">
        <v>51</v>
      </c>
      <c r="B10" s="188"/>
      <c r="C10" s="204"/>
      <c r="D10" s="267">
        <v>145177</v>
      </c>
      <c r="E10" s="725">
        <v>76786</v>
      </c>
      <c r="F10" s="725">
        <v>43629</v>
      </c>
      <c r="G10" s="725">
        <v>11749</v>
      </c>
      <c r="H10" s="726">
        <v>29914</v>
      </c>
      <c r="I10" s="726">
        <v>1966</v>
      </c>
      <c r="J10" s="726">
        <v>24762</v>
      </c>
    </row>
    <row r="11" spans="1:10" ht="24" customHeight="1">
      <c r="A11" s="910" t="s">
        <v>52</v>
      </c>
      <c r="B11" s="910"/>
      <c r="C11" s="985"/>
      <c r="D11" s="30">
        <v>10454</v>
      </c>
      <c r="E11" s="17">
        <v>8534</v>
      </c>
      <c r="F11" s="17">
        <v>1881</v>
      </c>
      <c r="G11" s="17">
        <v>253</v>
      </c>
      <c r="H11" s="724">
        <v>1627</v>
      </c>
      <c r="I11" s="724">
        <v>1</v>
      </c>
      <c r="J11" s="724">
        <v>39</v>
      </c>
    </row>
    <row r="12" spans="1:10" ht="24" customHeight="1">
      <c r="A12" s="11">
        <v>2</v>
      </c>
      <c r="B12" s="36" t="s">
        <v>53</v>
      </c>
      <c r="C12" s="12">
        <v>5</v>
      </c>
      <c r="D12" s="30">
        <v>25909</v>
      </c>
      <c r="E12" s="17">
        <v>17234</v>
      </c>
      <c r="F12" s="17">
        <v>7707</v>
      </c>
      <c r="G12" s="17">
        <v>2824</v>
      </c>
      <c r="H12" s="724">
        <v>4801</v>
      </c>
      <c r="I12" s="724">
        <v>82</v>
      </c>
      <c r="J12" s="724">
        <v>968</v>
      </c>
    </row>
    <row r="13" spans="1:10" ht="24" customHeight="1">
      <c r="A13" s="11">
        <v>6</v>
      </c>
      <c r="B13" s="36" t="s">
        <v>53</v>
      </c>
      <c r="C13" s="12">
        <v>9</v>
      </c>
      <c r="D13" s="30">
        <v>20960</v>
      </c>
      <c r="E13" s="17">
        <v>12959</v>
      </c>
      <c r="F13" s="17">
        <v>5523</v>
      </c>
      <c r="G13" s="17">
        <v>2360</v>
      </c>
      <c r="H13" s="724">
        <v>2897</v>
      </c>
      <c r="I13" s="724">
        <v>266</v>
      </c>
      <c r="J13" s="724">
        <v>2478</v>
      </c>
    </row>
    <row r="14" spans="1:10" ht="24" customHeight="1">
      <c r="A14" s="11">
        <v>10</v>
      </c>
      <c r="B14" s="36" t="s">
        <v>53</v>
      </c>
      <c r="C14" s="12">
        <v>19</v>
      </c>
      <c r="D14" s="30">
        <v>40581</v>
      </c>
      <c r="E14" s="17">
        <v>20737</v>
      </c>
      <c r="F14" s="17">
        <v>11760</v>
      </c>
      <c r="G14" s="17">
        <v>3843</v>
      </c>
      <c r="H14" s="724">
        <v>7255</v>
      </c>
      <c r="I14" s="724">
        <v>662</v>
      </c>
      <c r="J14" s="724">
        <v>8084</v>
      </c>
    </row>
    <row r="15" spans="1:10" ht="24" customHeight="1">
      <c r="A15" s="11">
        <v>20</v>
      </c>
      <c r="B15" s="36" t="s">
        <v>53</v>
      </c>
      <c r="C15" s="12">
        <v>39</v>
      </c>
      <c r="D15" s="30">
        <v>32994</v>
      </c>
      <c r="E15" s="17">
        <v>13045</v>
      </c>
      <c r="F15" s="17">
        <v>10810</v>
      </c>
      <c r="G15" s="17">
        <v>1931</v>
      </c>
      <c r="H15" s="724">
        <v>8206</v>
      </c>
      <c r="I15" s="724">
        <v>673</v>
      </c>
      <c r="J15" s="724">
        <v>9139</v>
      </c>
    </row>
    <row r="16" spans="1:10" ht="24" customHeight="1">
      <c r="A16" s="11">
        <v>40</v>
      </c>
      <c r="B16" s="36" t="s">
        <v>53</v>
      </c>
      <c r="C16" s="12">
        <v>59</v>
      </c>
      <c r="D16" s="30">
        <v>9391</v>
      </c>
      <c r="E16" s="17">
        <v>2983</v>
      </c>
      <c r="F16" s="17">
        <v>3753</v>
      </c>
      <c r="G16" s="17">
        <v>397</v>
      </c>
      <c r="H16" s="724">
        <v>3144</v>
      </c>
      <c r="I16" s="724">
        <v>212</v>
      </c>
      <c r="J16" s="724">
        <v>2655</v>
      </c>
    </row>
    <row r="17" spans="1:10" ht="24" customHeight="1">
      <c r="A17" s="11">
        <v>60</v>
      </c>
      <c r="B17" s="36" t="s">
        <v>53</v>
      </c>
      <c r="C17" s="12">
        <v>139</v>
      </c>
      <c r="D17" s="30">
        <v>4374</v>
      </c>
      <c r="E17" s="17">
        <v>1204</v>
      </c>
      <c r="F17" s="17">
        <v>1896</v>
      </c>
      <c r="G17" s="17">
        <v>122</v>
      </c>
      <c r="H17" s="724">
        <v>1707</v>
      </c>
      <c r="I17" s="724">
        <v>67</v>
      </c>
      <c r="J17" s="724">
        <v>1274</v>
      </c>
    </row>
    <row r="18" spans="1:10" ht="24" customHeight="1">
      <c r="A18" s="11">
        <v>140</v>
      </c>
      <c r="B18" s="36" t="s">
        <v>53</v>
      </c>
      <c r="C18" s="12">
        <v>499</v>
      </c>
      <c r="D18" s="30">
        <v>497</v>
      </c>
      <c r="E18" s="17">
        <v>84</v>
      </c>
      <c r="F18" s="17">
        <v>289</v>
      </c>
      <c r="G18" s="17">
        <v>17</v>
      </c>
      <c r="H18" s="724">
        <v>269</v>
      </c>
      <c r="I18" s="724">
        <v>3</v>
      </c>
      <c r="J18" s="724">
        <v>124</v>
      </c>
    </row>
    <row r="19" spans="1:10" ht="24" customHeight="1">
      <c r="A19" s="930" t="s">
        <v>54</v>
      </c>
      <c r="B19" s="930"/>
      <c r="C19" s="986"/>
      <c r="D19" s="257">
        <v>17</v>
      </c>
      <c r="E19" s="727">
        <v>6</v>
      </c>
      <c r="F19" s="727">
        <v>10</v>
      </c>
      <c r="G19" s="727">
        <v>2</v>
      </c>
      <c r="H19" s="728">
        <v>8</v>
      </c>
      <c r="I19" s="728" t="s">
        <v>53</v>
      </c>
      <c r="J19" s="728">
        <v>1</v>
      </c>
    </row>
    <row r="20" spans="1:10">
      <c r="D20" s="13"/>
      <c r="E20" s="13"/>
      <c r="F20" s="13"/>
      <c r="G20" s="13"/>
      <c r="H20" s="13"/>
      <c r="I20" s="13"/>
      <c r="J20" s="13"/>
    </row>
    <row r="21" spans="1:10">
      <c r="A21" s="2"/>
      <c r="B21" s="2"/>
      <c r="C21" s="2"/>
    </row>
  </sheetData>
  <mergeCells count="6">
    <mergeCell ref="A4:J4"/>
    <mergeCell ref="A5:C9"/>
    <mergeCell ref="A11:C11"/>
    <mergeCell ref="A19:C19"/>
    <mergeCell ref="F5:I5"/>
    <mergeCell ref="F6:I6"/>
  </mergeCells>
  <pageMargins left="0.39370078740157483" right="0.39370078740157483" top="0.78740157480314965" bottom="0.39370078740157483" header="0.19685039370078741" footer="0.19685039370078741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</sheetPr>
  <dimension ref="A1:J29"/>
  <sheetViews>
    <sheetView zoomScale="80" zoomScaleNormal="80" workbookViewId="0">
      <selection activeCell="H9" sqref="H9"/>
    </sheetView>
  </sheetViews>
  <sheetFormatPr defaultRowHeight="21"/>
  <cols>
    <col min="1" max="1" width="6.375" style="3" customWidth="1"/>
    <col min="2" max="2" width="14" style="3" customWidth="1"/>
    <col min="3" max="3" width="17.625" style="3" customWidth="1"/>
    <col min="4" max="4" width="18.125" style="3" customWidth="1"/>
    <col min="5" max="5" width="18" style="3" customWidth="1"/>
    <col min="6" max="6" width="11.625" style="3" customWidth="1"/>
    <col min="7" max="7" width="10.625" style="3" customWidth="1"/>
    <col min="8" max="8" width="20.25" style="3" customWidth="1"/>
    <col min="9" max="9" width="14.5" style="3" customWidth="1"/>
    <col min="10" max="10" width="19.625" style="3" customWidth="1"/>
    <col min="11" max="16384" width="9" style="3"/>
  </cols>
  <sheetData>
    <row r="1" spans="1:10" s="178" customFormat="1">
      <c r="A1" s="950" t="s">
        <v>1827</v>
      </c>
      <c r="B1" s="950"/>
      <c r="C1" s="950"/>
      <c r="D1" s="950"/>
      <c r="E1" s="950"/>
      <c r="F1" s="950"/>
      <c r="G1" s="950"/>
      <c r="J1" s="97"/>
    </row>
    <row r="2" spans="1:10" s="178" customFormat="1">
      <c r="A2" s="950" t="s">
        <v>1689</v>
      </c>
      <c r="B2" s="950"/>
      <c r="C2" s="950"/>
      <c r="D2" s="950"/>
      <c r="E2" s="950"/>
      <c r="F2" s="950"/>
      <c r="G2" s="950"/>
      <c r="J2" s="97"/>
    </row>
    <row r="3" spans="1:10" s="179" customFormat="1">
      <c r="A3" s="182"/>
    </row>
    <row r="4" spans="1:10" s="179" customFormat="1" ht="21" customHeight="1">
      <c r="A4" s="933"/>
      <c r="B4" s="933"/>
      <c r="C4" s="934"/>
      <c r="D4" s="586"/>
      <c r="E4" s="218" t="s">
        <v>101</v>
      </c>
      <c r="F4" s="970" t="s">
        <v>117</v>
      </c>
      <c r="G4" s="933"/>
      <c r="H4" s="933"/>
      <c r="I4" s="934"/>
      <c r="J4" s="221"/>
    </row>
    <row r="5" spans="1:10" s="179" customFormat="1">
      <c r="A5" s="935" t="s">
        <v>43</v>
      </c>
      <c r="B5" s="935"/>
      <c r="C5" s="936"/>
      <c r="D5" s="412" t="s">
        <v>60</v>
      </c>
      <c r="E5" s="223" t="s">
        <v>102</v>
      </c>
      <c r="F5" s="965" t="s">
        <v>85</v>
      </c>
      <c r="G5" s="996"/>
      <c r="H5" s="996"/>
      <c r="I5" s="966"/>
      <c r="J5" s="232" t="s">
        <v>101</v>
      </c>
    </row>
    <row r="6" spans="1:10" s="179" customFormat="1">
      <c r="A6" s="935" t="s">
        <v>39</v>
      </c>
      <c r="B6" s="935"/>
      <c r="C6" s="936"/>
      <c r="D6" s="412" t="s">
        <v>154</v>
      </c>
      <c r="E6" s="233" t="s">
        <v>103</v>
      </c>
      <c r="F6" s="234" t="s">
        <v>118</v>
      </c>
      <c r="G6" s="234" t="s">
        <v>119</v>
      </c>
      <c r="H6" s="218" t="s">
        <v>106</v>
      </c>
      <c r="I6" s="218" t="s">
        <v>107</v>
      </c>
      <c r="J6" s="224" t="s">
        <v>108</v>
      </c>
    </row>
    <row r="7" spans="1:10" s="179" customFormat="1">
      <c r="A7" s="211"/>
      <c r="B7" s="211"/>
      <c r="C7" s="212"/>
      <c r="D7" s="237"/>
      <c r="E7" s="233" t="s">
        <v>109</v>
      </c>
      <c r="F7" s="233" t="s">
        <v>110</v>
      </c>
      <c r="G7" s="233" t="s">
        <v>111</v>
      </c>
      <c r="H7" s="223" t="s">
        <v>112</v>
      </c>
      <c r="I7" s="223" t="s">
        <v>113</v>
      </c>
      <c r="J7" s="224" t="s">
        <v>114</v>
      </c>
    </row>
    <row r="8" spans="1:10" s="179" customFormat="1">
      <c r="A8" s="215"/>
      <c r="B8" s="215"/>
      <c r="C8" s="216"/>
      <c r="D8" s="238"/>
      <c r="E8" s="412"/>
      <c r="F8" s="412"/>
      <c r="G8" s="412"/>
      <c r="H8" s="698" t="s">
        <v>115</v>
      </c>
      <c r="I8" s="698"/>
      <c r="J8" s="695"/>
    </row>
    <row r="9" spans="1:10" s="179" customFormat="1">
      <c r="A9" s="929"/>
      <c r="B9" s="186" t="s">
        <v>118</v>
      </c>
      <c r="C9" s="186" t="s">
        <v>36</v>
      </c>
      <c r="D9" s="583">
        <v>145177</v>
      </c>
      <c r="E9" s="726">
        <v>76786</v>
      </c>
      <c r="F9" s="730">
        <v>43629</v>
      </c>
      <c r="G9" s="730">
        <v>11749</v>
      </c>
      <c r="H9" s="739">
        <v>29914</v>
      </c>
      <c r="I9" s="726">
        <v>1966</v>
      </c>
      <c r="J9" s="739">
        <v>24762</v>
      </c>
    </row>
    <row r="10" spans="1:10">
      <c r="A10" s="910"/>
      <c r="B10" s="8" t="s">
        <v>35</v>
      </c>
      <c r="C10" s="7" t="s">
        <v>34</v>
      </c>
      <c r="D10" s="584">
        <v>16590</v>
      </c>
      <c r="E10" s="724">
        <v>9373</v>
      </c>
      <c r="F10" s="682">
        <v>4900</v>
      </c>
      <c r="G10" s="682">
        <v>1634</v>
      </c>
      <c r="H10" s="732">
        <v>2990</v>
      </c>
      <c r="I10" s="733">
        <v>276</v>
      </c>
      <c r="J10" s="732">
        <v>2317</v>
      </c>
    </row>
    <row r="11" spans="1:10">
      <c r="A11" s="910"/>
      <c r="B11" s="8" t="s">
        <v>33</v>
      </c>
      <c r="C11" s="7" t="s">
        <v>32</v>
      </c>
      <c r="D11" s="584">
        <v>6253</v>
      </c>
      <c r="E11" s="724">
        <v>4143</v>
      </c>
      <c r="F11" s="734">
        <v>891</v>
      </c>
      <c r="G11" s="734">
        <v>713</v>
      </c>
      <c r="H11" s="735">
        <v>145</v>
      </c>
      <c r="I11" s="733">
        <v>33</v>
      </c>
      <c r="J11" s="732">
        <v>1219</v>
      </c>
    </row>
    <row r="12" spans="1:10">
      <c r="A12" s="910"/>
      <c r="B12" s="8" t="s">
        <v>31</v>
      </c>
      <c r="C12" s="7" t="s">
        <v>30</v>
      </c>
      <c r="D12" s="584">
        <v>9375</v>
      </c>
      <c r="E12" s="724">
        <v>5474</v>
      </c>
      <c r="F12" s="682">
        <v>1856</v>
      </c>
      <c r="G12" s="734">
        <v>296</v>
      </c>
      <c r="H12" s="732">
        <v>1397</v>
      </c>
      <c r="I12" s="733">
        <v>163</v>
      </c>
      <c r="J12" s="732">
        <v>2045</v>
      </c>
    </row>
    <row r="13" spans="1:10">
      <c r="A13" s="910"/>
      <c r="B13" s="8" t="s">
        <v>29</v>
      </c>
      <c r="C13" s="7" t="s">
        <v>28</v>
      </c>
      <c r="D13" s="584">
        <v>13042</v>
      </c>
      <c r="E13" s="724">
        <v>7609</v>
      </c>
      <c r="F13" s="682">
        <v>2153</v>
      </c>
      <c r="G13" s="734">
        <v>465</v>
      </c>
      <c r="H13" s="732">
        <v>1458</v>
      </c>
      <c r="I13" s="733">
        <v>230</v>
      </c>
      <c r="J13" s="732">
        <v>3280</v>
      </c>
    </row>
    <row r="14" spans="1:10">
      <c r="A14" s="910"/>
      <c r="B14" s="8" t="s">
        <v>27</v>
      </c>
      <c r="C14" s="7" t="s">
        <v>26</v>
      </c>
      <c r="D14" s="584">
        <v>15548</v>
      </c>
      <c r="E14" s="724">
        <v>9276</v>
      </c>
      <c r="F14" s="682">
        <v>2932</v>
      </c>
      <c r="G14" s="682">
        <v>2052</v>
      </c>
      <c r="H14" s="735">
        <v>696</v>
      </c>
      <c r="I14" s="733">
        <v>184</v>
      </c>
      <c r="J14" s="732">
        <v>3340</v>
      </c>
    </row>
    <row r="15" spans="1:10">
      <c r="A15" s="910"/>
      <c r="B15" s="8" t="s">
        <v>25</v>
      </c>
      <c r="C15" s="7" t="s">
        <v>24</v>
      </c>
      <c r="D15" s="584">
        <v>4320</v>
      </c>
      <c r="E15" s="724">
        <v>2732</v>
      </c>
      <c r="F15" s="734">
        <v>327</v>
      </c>
      <c r="G15" s="734">
        <v>164</v>
      </c>
      <c r="H15" s="735">
        <v>127</v>
      </c>
      <c r="I15" s="733">
        <v>36</v>
      </c>
      <c r="J15" s="732">
        <v>1261</v>
      </c>
    </row>
    <row r="16" spans="1:10">
      <c r="A16" s="910"/>
      <c r="B16" s="8" t="s">
        <v>23</v>
      </c>
      <c r="C16" s="7" t="s">
        <v>22</v>
      </c>
      <c r="D16" s="584">
        <v>9241</v>
      </c>
      <c r="E16" s="724">
        <v>5012</v>
      </c>
      <c r="F16" s="682">
        <v>2758</v>
      </c>
      <c r="G16" s="682">
        <v>1530</v>
      </c>
      <c r="H16" s="732">
        <v>1127</v>
      </c>
      <c r="I16" s="733">
        <v>101</v>
      </c>
      <c r="J16" s="732">
        <v>1471</v>
      </c>
    </row>
    <row r="17" spans="1:10">
      <c r="A17" s="910"/>
      <c r="B17" s="8" t="s">
        <v>21</v>
      </c>
      <c r="C17" s="7" t="s">
        <v>20</v>
      </c>
      <c r="D17" s="584">
        <v>5359</v>
      </c>
      <c r="E17" s="724">
        <v>3397</v>
      </c>
      <c r="F17" s="682">
        <v>1450</v>
      </c>
      <c r="G17" s="734">
        <v>951</v>
      </c>
      <c r="H17" s="735">
        <v>474</v>
      </c>
      <c r="I17" s="733">
        <v>25</v>
      </c>
      <c r="J17" s="735">
        <v>512</v>
      </c>
    </row>
    <row r="18" spans="1:10">
      <c r="A18" s="910"/>
      <c r="B18" s="8" t="s">
        <v>19</v>
      </c>
      <c r="C18" s="7" t="s">
        <v>18</v>
      </c>
      <c r="D18" s="584">
        <v>4618</v>
      </c>
      <c r="E18" s="724">
        <v>2421</v>
      </c>
      <c r="F18" s="682">
        <v>1542</v>
      </c>
      <c r="G18" s="682">
        <v>1274</v>
      </c>
      <c r="H18" s="735">
        <v>245</v>
      </c>
      <c r="I18" s="733">
        <v>23</v>
      </c>
      <c r="J18" s="735">
        <v>655</v>
      </c>
    </row>
    <row r="19" spans="1:10">
      <c r="A19" s="910"/>
      <c r="B19" s="8" t="s">
        <v>17</v>
      </c>
      <c r="C19" s="7" t="s">
        <v>16</v>
      </c>
      <c r="D19" s="584">
        <v>13001</v>
      </c>
      <c r="E19" s="724">
        <v>2432</v>
      </c>
      <c r="F19" s="682">
        <v>8674</v>
      </c>
      <c r="G19" s="734">
        <v>341</v>
      </c>
      <c r="H19" s="732">
        <v>7984</v>
      </c>
      <c r="I19" s="733">
        <v>349</v>
      </c>
      <c r="J19" s="732">
        <v>1895</v>
      </c>
    </row>
    <row r="20" spans="1:10">
      <c r="A20" s="910"/>
      <c r="B20" s="8" t="s">
        <v>15</v>
      </c>
      <c r="C20" s="7" t="s">
        <v>14</v>
      </c>
      <c r="D20" s="584">
        <v>9272</v>
      </c>
      <c r="E20" s="724">
        <v>4806</v>
      </c>
      <c r="F20" s="682">
        <v>3438</v>
      </c>
      <c r="G20" s="734">
        <v>715</v>
      </c>
      <c r="H20" s="732">
        <v>2544</v>
      </c>
      <c r="I20" s="733">
        <v>179</v>
      </c>
      <c r="J20" s="732">
        <v>1028</v>
      </c>
    </row>
    <row r="21" spans="1:10">
      <c r="A21" s="910"/>
      <c r="B21" s="8" t="s">
        <v>13</v>
      </c>
      <c r="C21" s="7" t="s">
        <v>12</v>
      </c>
      <c r="D21" s="584">
        <v>7646</v>
      </c>
      <c r="E21" s="724">
        <v>4721</v>
      </c>
      <c r="F21" s="682">
        <v>1119</v>
      </c>
      <c r="G21" s="734">
        <v>178</v>
      </c>
      <c r="H21" s="735">
        <v>823</v>
      </c>
      <c r="I21" s="733">
        <v>118</v>
      </c>
      <c r="J21" s="732">
        <v>1806</v>
      </c>
    </row>
    <row r="22" spans="1:10">
      <c r="A22" s="910"/>
      <c r="B22" s="8" t="s">
        <v>11</v>
      </c>
      <c r="C22" s="7" t="s">
        <v>10</v>
      </c>
      <c r="D22" s="584">
        <v>4952</v>
      </c>
      <c r="E22" s="724">
        <v>1936</v>
      </c>
      <c r="F22" s="682">
        <v>2299</v>
      </c>
      <c r="G22" s="734">
        <v>155</v>
      </c>
      <c r="H22" s="732">
        <v>2071</v>
      </c>
      <c r="I22" s="733">
        <v>73</v>
      </c>
      <c r="J22" s="735">
        <v>717</v>
      </c>
    </row>
    <row r="23" spans="1:10">
      <c r="A23" s="910"/>
      <c r="B23" s="8" t="s">
        <v>9</v>
      </c>
      <c r="C23" s="7" t="s">
        <v>8</v>
      </c>
      <c r="D23" s="584">
        <v>5648</v>
      </c>
      <c r="E23" s="724">
        <v>4201</v>
      </c>
      <c r="F23" s="734">
        <v>513</v>
      </c>
      <c r="G23" s="734">
        <v>199</v>
      </c>
      <c r="H23" s="735">
        <v>263</v>
      </c>
      <c r="I23" s="733">
        <v>51</v>
      </c>
      <c r="J23" s="735">
        <v>934</v>
      </c>
    </row>
    <row r="24" spans="1:10">
      <c r="A24" s="910"/>
      <c r="B24" s="8" t="s">
        <v>7</v>
      </c>
      <c r="C24" s="7" t="s">
        <v>6</v>
      </c>
      <c r="D24" s="584">
        <v>7409</v>
      </c>
      <c r="E24" s="733">
        <v>469</v>
      </c>
      <c r="F24" s="682">
        <v>6927</v>
      </c>
      <c r="G24" s="734">
        <v>35</v>
      </c>
      <c r="H24" s="732">
        <v>6870</v>
      </c>
      <c r="I24" s="733">
        <v>22</v>
      </c>
      <c r="J24" s="735">
        <v>13</v>
      </c>
    </row>
    <row r="25" spans="1:10">
      <c r="A25" s="910"/>
      <c r="B25" s="8" t="s">
        <v>5</v>
      </c>
      <c r="C25" s="7" t="s">
        <v>4</v>
      </c>
      <c r="D25" s="584">
        <v>4620</v>
      </c>
      <c r="E25" s="724">
        <v>3132</v>
      </c>
      <c r="F25" s="734">
        <v>813</v>
      </c>
      <c r="G25" s="734">
        <v>567</v>
      </c>
      <c r="H25" s="735">
        <v>209</v>
      </c>
      <c r="I25" s="733">
        <v>37</v>
      </c>
      <c r="J25" s="735">
        <v>675</v>
      </c>
    </row>
    <row r="26" spans="1:10">
      <c r="A26" s="910"/>
      <c r="B26" s="8" t="s">
        <v>3</v>
      </c>
      <c r="C26" s="7" t="s">
        <v>2</v>
      </c>
      <c r="D26" s="584">
        <v>4640</v>
      </c>
      <c r="E26" s="724">
        <v>3134</v>
      </c>
      <c r="F26" s="734">
        <v>529</v>
      </c>
      <c r="G26" s="734">
        <v>299</v>
      </c>
      <c r="H26" s="735">
        <v>203</v>
      </c>
      <c r="I26" s="733">
        <v>27</v>
      </c>
      <c r="J26" s="735">
        <v>977</v>
      </c>
    </row>
    <row r="27" spans="1:10">
      <c r="A27" s="930"/>
      <c r="B27" s="101" t="s">
        <v>1</v>
      </c>
      <c r="C27" s="102" t="s">
        <v>0</v>
      </c>
      <c r="D27" s="585">
        <v>3643</v>
      </c>
      <c r="E27" s="728">
        <v>2518</v>
      </c>
      <c r="F27" s="736">
        <v>508</v>
      </c>
      <c r="G27" s="736">
        <v>181</v>
      </c>
      <c r="H27" s="737">
        <v>288</v>
      </c>
      <c r="I27" s="738">
        <v>39</v>
      </c>
      <c r="J27" s="737">
        <v>617</v>
      </c>
    </row>
    <row r="28" spans="1:10">
      <c r="D28" s="13"/>
      <c r="E28" s="13"/>
    </row>
    <row r="29" spans="1:10">
      <c r="A29" s="2"/>
    </row>
  </sheetData>
  <mergeCells count="8">
    <mergeCell ref="A9:A27"/>
    <mergeCell ref="A1:G1"/>
    <mergeCell ref="A2:G2"/>
    <mergeCell ref="A4:C4"/>
    <mergeCell ref="F4:I4"/>
    <mergeCell ref="A5:C5"/>
    <mergeCell ref="F5:I5"/>
    <mergeCell ref="A6:C6"/>
  </mergeCells>
  <pageMargins left="0.39370078740157483" right="0.39370078740157483" top="0.78740157480314965" bottom="0.39370078740157483" header="0.19685039370078741" footer="0.19685039370078741"/>
  <pageSetup paperSize="9"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</sheetPr>
  <dimension ref="A1:I29"/>
  <sheetViews>
    <sheetView zoomScale="90" zoomScaleNormal="90" workbookViewId="0">
      <selection activeCell="D14" sqref="D14"/>
    </sheetView>
  </sheetViews>
  <sheetFormatPr defaultRowHeight="21"/>
  <cols>
    <col min="1" max="1" width="15.625" style="3" customWidth="1"/>
    <col min="2" max="2" width="2.625" style="3" customWidth="1"/>
    <col min="3" max="3" width="15.625" style="3" customWidth="1"/>
    <col min="4" max="4" width="21" style="3" customWidth="1"/>
    <col min="5" max="5" width="23.25" style="3" customWidth="1"/>
    <col min="6" max="7" width="20.125" style="3" customWidth="1"/>
    <col min="8" max="8" width="26" style="3" customWidth="1"/>
    <col min="9" max="16384" width="9" style="3"/>
  </cols>
  <sheetData>
    <row r="1" spans="1:9" s="178" customFormat="1">
      <c r="A1" s="177" t="s">
        <v>120</v>
      </c>
      <c r="B1" s="177"/>
      <c r="C1" s="177"/>
      <c r="H1" s="97" t="s">
        <v>57</v>
      </c>
    </row>
    <row r="2" spans="1:9" s="178" customFormat="1">
      <c r="A2" s="177" t="s">
        <v>1592</v>
      </c>
      <c r="B2" s="177"/>
      <c r="C2" s="177"/>
      <c r="H2" s="97" t="s">
        <v>59</v>
      </c>
    </row>
    <row r="3" spans="1:9" s="179" customFormat="1">
      <c r="A3" s="227"/>
      <c r="B3" s="227"/>
      <c r="C3" s="227"/>
      <c r="D3" s="227"/>
      <c r="E3" s="227"/>
      <c r="F3" s="227"/>
      <c r="G3" s="227"/>
      <c r="H3" s="227"/>
      <c r="I3" s="227"/>
    </row>
    <row r="4" spans="1:9" s="179" customFormat="1" ht="21" customHeight="1">
      <c r="A4" s="933" t="s">
        <v>121</v>
      </c>
      <c r="B4" s="933"/>
      <c r="C4" s="934"/>
      <c r="D4" s="236"/>
      <c r="E4" s="218" t="s">
        <v>101</v>
      </c>
      <c r="F4" s="964" t="s">
        <v>122</v>
      </c>
      <c r="G4" s="914"/>
      <c r="H4" s="914"/>
      <c r="I4" s="230"/>
    </row>
    <row r="5" spans="1:9" s="179" customFormat="1">
      <c r="A5" s="935"/>
      <c r="B5" s="935"/>
      <c r="C5" s="936"/>
      <c r="D5" s="233" t="s">
        <v>42</v>
      </c>
      <c r="E5" s="223" t="s">
        <v>102</v>
      </c>
      <c r="F5" s="967" t="s">
        <v>85</v>
      </c>
      <c r="G5" s="969"/>
      <c r="H5" s="969"/>
    </row>
    <row r="6" spans="1:9" s="179" customFormat="1">
      <c r="A6" s="935"/>
      <c r="B6" s="935"/>
      <c r="C6" s="936"/>
      <c r="D6" s="233" t="s">
        <v>36</v>
      </c>
      <c r="E6" s="223" t="s">
        <v>103</v>
      </c>
      <c r="F6" s="218" t="s">
        <v>118</v>
      </c>
      <c r="G6" s="218" t="s">
        <v>105</v>
      </c>
      <c r="H6" s="221" t="s">
        <v>106</v>
      </c>
    </row>
    <row r="7" spans="1:9" s="179" customFormat="1">
      <c r="A7" s="935"/>
      <c r="B7" s="935"/>
      <c r="C7" s="936"/>
      <c r="D7" s="237"/>
      <c r="E7" s="223" t="s">
        <v>109</v>
      </c>
      <c r="F7" s="223" t="s">
        <v>110</v>
      </c>
      <c r="G7" s="223" t="s">
        <v>111</v>
      </c>
      <c r="H7" s="224" t="s">
        <v>112</v>
      </c>
    </row>
    <row r="8" spans="1:9" s="179" customFormat="1">
      <c r="A8" s="996"/>
      <c r="B8" s="996"/>
      <c r="C8" s="966"/>
      <c r="D8" s="238"/>
      <c r="E8" s="698"/>
      <c r="F8" s="698"/>
      <c r="G8" s="698"/>
      <c r="H8" s="695" t="s">
        <v>115</v>
      </c>
    </row>
    <row r="9" spans="1:9" s="179" customFormat="1" ht="24" customHeight="1">
      <c r="A9" s="188" t="s">
        <v>51</v>
      </c>
      <c r="B9" s="188"/>
      <c r="C9" s="204"/>
      <c r="D9" s="535">
        <v>2598526</v>
      </c>
      <c r="E9" s="739">
        <v>1321431</v>
      </c>
      <c r="F9" s="739">
        <v>1277095</v>
      </c>
      <c r="G9" s="739">
        <v>375960</v>
      </c>
      <c r="H9" s="739">
        <v>901135</v>
      </c>
    </row>
    <row r="10" spans="1:9" ht="24" customHeight="1">
      <c r="A10" s="910" t="s">
        <v>52</v>
      </c>
      <c r="B10" s="910"/>
      <c r="C10" s="985"/>
      <c r="D10" s="35">
        <v>6011.0524999999998</v>
      </c>
      <c r="E10" s="732">
        <v>4807.6324999999997</v>
      </c>
      <c r="F10" s="732">
        <v>1203.4199999999998</v>
      </c>
      <c r="G10" s="732">
        <v>206</v>
      </c>
      <c r="H10" s="732">
        <v>996.85749999999996</v>
      </c>
    </row>
    <row r="11" spans="1:9" ht="24" customHeight="1">
      <c r="A11" s="11">
        <v>2</v>
      </c>
      <c r="B11" s="36" t="s">
        <v>53</v>
      </c>
      <c r="C11" s="12">
        <v>5</v>
      </c>
      <c r="D11" s="35">
        <v>94192</v>
      </c>
      <c r="E11" s="732">
        <v>63677.682499999995</v>
      </c>
      <c r="F11" s="732">
        <v>30513.807499999999</v>
      </c>
      <c r="G11" s="732">
        <v>11999.692500000001</v>
      </c>
      <c r="H11" s="732">
        <v>18514.114999999998</v>
      </c>
    </row>
    <row r="12" spans="1:9" ht="24" customHeight="1">
      <c r="A12" s="11">
        <v>6</v>
      </c>
      <c r="B12" s="36" t="s">
        <v>53</v>
      </c>
      <c r="C12" s="12">
        <v>9</v>
      </c>
      <c r="D12" s="35">
        <v>153472.13750000001</v>
      </c>
      <c r="E12" s="732">
        <v>102875.48999999999</v>
      </c>
      <c r="F12" s="732">
        <v>50596.647499999999</v>
      </c>
      <c r="G12" s="732">
        <v>24604</v>
      </c>
      <c r="H12" s="732">
        <v>25993.307500000003</v>
      </c>
    </row>
    <row r="13" spans="1:9" ht="24" customHeight="1">
      <c r="A13" s="11">
        <v>10</v>
      </c>
      <c r="B13" s="36" t="s">
        <v>53</v>
      </c>
      <c r="C13" s="12">
        <v>19</v>
      </c>
      <c r="D13" s="35">
        <v>550716</v>
      </c>
      <c r="E13" s="732">
        <v>330297</v>
      </c>
      <c r="F13" s="732">
        <v>220419</v>
      </c>
      <c r="G13" s="732">
        <v>94088.742499999993</v>
      </c>
      <c r="H13" s="732">
        <v>126330</v>
      </c>
    </row>
    <row r="14" spans="1:9" ht="24" customHeight="1">
      <c r="A14" s="11">
        <v>20</v>
      </c>
      <c r="B14" s="36" t="s">
        <v>53</v>
      </c>
      <c r="C14" s="12">
        <v>39</v>
      </c>
      <c r="D14" s="35">
        <v>886479.27749999997</v>
      </c>
      <c r="E14" s="732">
        <v>457928</v>
      </c>
      <c r="F14" s="732">
        <v>428551</v>
      </c>
      <c r="G14" s="732">
        <v>137127.11249999999</v>
      </c>
      <c r="H14" s="732">
        <v>291424</v>
      </c>
    </row>
    <row r="15" spans="1:9" ht="24" customHeight="1">
      <c r="A15" s="11">
        <v>40</v>
      </c>
      <c r="B15" s="36" t="s">
        <v>53</v>
      </c>
      <c r="C15" s="12">
        <v>59</v>
      </c>
      <c r="D15" s="35">
        <v>439869.56</v>
      </c>
      <c r="E15" s="732">
        <v>194170.37</v>
      </c>
      <c r="F15" s="732">
        <v>245700</v>
      </c>
      <c r="G15" s="732">
        <v>58328</v>
      </c>
      <c r="H15" s="732">
        <v>187372</v>
      </c>
    </row>
    <row r="16" spans="1:9" ht="24" customHeight="1">
      <c r="A16" s="11">
        <v>60</v>
      </c>
      <c r="B16" s="36" t="s">
        <v>53</v>
      </c>
      <c r="C16" s="12">
        <v>139</v>
      </c>
      <c r="D16" s="35">
        <v>340184</v>
      </c>
      <c r="E16" s="732">
        <v>132789</v>
      </c>
      <c r="F16" s="732">
        <v>207395</v>
      </c>
      <c r="G16" s="732">
        <v>37365.362500000003</v>
      </c>
      <c r="H16" s="732">
        <v>170030</v>
      </c>
    </row>
    <row r="17" spans="1:8" ht="24" customHeight="1">
      <c r="A17" s="11">
        <v>140</v>
      </c>
      <c r="B17" s="36" t="s">
        <v>53</v>
      </c>
      <c r="C17" s="12">
        <v>499</v>
      </c>
      <c r="D17" s="35">
        <v>111723</v>
      </c>
      <c r="E17" s="732">
        <v>27412.95</v>
      </c>
      <c r="F17" s="732">
        <v>84310</v>
      </c>
      <c r="G17" s="732">
        <v>10300.5</v>
      </c>
      <c r="H17" s="732">
        <v>74008.510000000009</v>
      </c>
    </row>
    <row r="18" spans="1:8" ht="24" customHeight="1">
      <c r="A18" s="930" t="s">
        <v>54</v>
      </c>
      <c r="B18" s="930"/>
      <c r="C18" s="986"/>
      <c r="D18" s="427">
        <v>15879.25</v>
      </c>
      <c r="E18" s="740">
        <v>7473.25</v>
      </c>
      <c r="F18" s="740">
        <v>8406</v>
      </c>
      <c r="G18" s="740">
        <v>1940</v>
      </c>
      <c r="H18" s="740">
        <v>6466</v>
      </c>
    </row>
    <row r="19" spans="1:8">
      <c r="D19" s="4"/>
      <c r="E19" s="4"/>
      <c r="F19" s="4"/>
      <c r="G19" s="4"/>
      <c r="H19" s="4"/>
    </row>
    <row r="20" spans="1:8">
      <c r="A20" s="2"/>
      <c r="B20" s="2"/>
      <c r="C20" s="2"/>
      <c r="E20" s="13"/>
    </row>
    <row r="21" spans="1:8">
      <c r="E21" s="13"/>
    </row>
    <row r="22" spans="1:8">
      <c r="E22" s="13"/>
    </row>
    <row r="23" spans="1:8">
      <c r="E23" s="13"/>
    </row>
    <row r="24" spans="1:8">
      <c r="E24" s="13"/>
    </row>
    <row r="25" spans="1:8">
      <c r="E25" s="13"/>
    </row>
    <row r="26" spans="1:8">
      <c r="E26" s="13"/>
    </row>
    <row r="27" spans="1:8">
      <c r="E27" s="13"/>
    </row>
    <row r="28" spans="1:8">
      <c r="E28" s="13"/>
    </row>
    <row r="29" spans="1:8">
      <c r="E29" s="13"/>
    </row>
  </sheetData>
  <mergeCells count="5">
    <mergeCell ref="A4:C8"/>
    <mergeCell ref="F4:H4"/>
    <mergeCell ref="F5:H5"/>
    <mergeCell ref="A10:C10"/>
    <mergeCell ref="A18:C18"/>
  </mergeCells>
  <pageMargins left="0.39370078740157483" right="0.39370078740157483" top="0.78740157480314965" bottom="0.39370078740157483" header="0.19685039370078741" footer="0.19685039370078741"/>
  <pageSetup paperSize="9" scale="8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</sheetPr>
  <dimension ref="A1:M22"/>
  <sheetViews>
    <sheetView zoomScale="80" zoomScaleNormal="80" workbookViewId="0">
      <selection activeCell="K21" sqref="K21"/>
    </sheetView>
  </sheetViews>
  <sheetFormatPr defaultRowHeight="21"/>
  <cols>
    <col min="1" max="1" width="15.125" style="3" customWidth="1"/>
    <col min="2" max="2" width="2.625" style="3" customWidth="1"/>
    <col min="3" max="3" width="14.25" style="3" customWidth="1"/>
    <col min="4" max="4" width="13.25" style="3" customWidth="1"/>
    <col min="5" max="5" width="14.25" style="3" customWidth="1"/>
    <col min="6" max="13" width="11" style="3" customWidth="1"/>
    <col min="14" max="16384" width="9" style="3"/>
  </cols>
  <sheetData>
    <row r="1" spans="1:13" s="178" customFormat="1">
      <c r="A1" s="950" t="s">
        <v>1706</v>
      </c>
      <c r="B1" s="950"/>
      <c r="C1" s="950"/>
      <c r="D1" s="950"/>
      <c r="E1" s="950"/>
      <c r="F1" s="950"/>
      <c r="G1" s="950"/>
      <c r="H1" s="950"/>
      <c r="I1" s="950"/>
      <c r="J1" s="950"/>
      <c r="K1" s="950"/>
      <c r="L1" s="950"/>
      <c r="M1" s="97" t="s">
        <v>57</v>
      </c>
    </row>
    <row r="2" spans="1:13" s="178" customFormat="1">
      <c r="A2" s="950" t="s">
        <v>1705</v>
      </c>
      <c r="B2" s="950"/>
      <c r="C2" s="950"/>
      <c r="D2" s="950"/>
      <c r="E2" s="950"/>
      <c r="F2" s="950"/>
      <c r="G2" s="950"/>
      <c r="H2" s="950"/>
      <c r="I2" s="950"/>
      <c r="J2" s="950"/>
      <c r="K2" s="950"/>
      <c r="L2" s="950"/>
      <c r="M2" s="97" t="s">
        <v>59</v>
      </c>
    </row>
    <row r="3" spans="1:13" s="179" customFormat="1">
      <c r="A3" s="921"/>
      <c r="B3" s="921"/>
      <c r="C3" s="921"/>
      <c r="D3" s="921"/>
      <c r="E3" s="921"/>
      <c r="F3" s="921"/>
      <c r="G3" s="921"/>
      <c r="H3" s="921"/>
      <c r="I3" s="921"/>
      <c r="J3" s="921"/>
      <c r="K3" s="921"/>
      <c r="L3" s="921"/>
      <c r="M3" s="921"/>
    </row>
    <row r="4" spans="1:13" s="179" customFormat="1" ht="21" customHeight="1">
      <c r="A4" s="209" t="s">
        <v>1571</v>
      </c>
      <c r="B4" s="209"/>
      <c r="C4" s="210"/>
      <c r="D4" s="221"/>
      <c r="E4" s="218" t="s">
        <v>101</v>
      </c>
      <c r="F4" s="1000" t="s">
        <v>123</v>
      </c>
      <c r="G4" s="1000"/>
      <c r="H4" s="1001" t="s">
        <v>1699</v>
      </c>
      <c r="I4" s="1002"/>
      <c r="J4" s="1001" t="s">
        <v>1703</v>
      </c>
      <c r="K4" s="1002"/>
      <c r="L4" s="1001" t="s">
        <v>1694</v>
      </c>
      <c r="M4" s="952"/>
    </row>
    <row r="5" spans="1:13" s="179" customFormat="1">
      <c r="A5" s="935" t="s">
        <v>1572</v>
      </c>
      <c r="B5" s="935"/>
      <c r="C5" s="936"/>
      <c r="D5" s="224" t="s">
        <v>124</v>
      </c>
      <c r="E5" s="413" t="s">
        <v>102</v>
      </c>
      <c r="F5" s="1003" t="s">
        <v>1696</v>
      </c>
      <c r="G5" s="1003"/>
      <c r="H5" s="1004" t="s">
        <v>1700</v>
      </c>
      <c r="I5" s="1004"/>
      <c r="J5" s="1004" t="s">
        <v>1704</v>
      </c>
      <c r="K5" s="1004"/>
      <c r="L5" s="1004" t="s">
        <v>1695</v>
      </c>
      <c r="M5" s="1005"/>
    </row>
    <row r="6" spans="1:13" s="179" customFormat="1">
      <c r="A6" s="935" t="s">
        <v>49</v>
      </c>
      <c r="B6" s="935"/>
      <c r="C6" s="936"/>
      <c r="D6" s="224" t="s">
        <v>125</v>
      </c>
      <c r="E6" s="413"/>
      <c r="F6" s="984" t="s">
        <v>1697</v>
      </c>
      <c r="G6" s="1007"/>
      <c r="H6" s="1005" t="s">
        <v>1701</v>
      </c>
      <c r="I6" s="1008"/>
      <c r="J6" s="1005"/>
      <c r="K6" s="1008"/>
      <c r="L6" s="1005"/>
      <c r="M6" s="948"/>
    </row>
    <row r="7" spans="1:13" s="179" customFormat="1">
      <c r="A7" s="935"/>
      <c r="B7" s="935"/>
      <c r="C7" s="936"/>
      <c r="D7" s="224"/>
      <c r="E7" s="413" t="s">
        <v>103</v>
      </c>
      <c r="F7" s="999" t="s">
        <v>1698</v>
      </c>
      <c r="G7" s="999"/>
      <c r="H7" s="999" t="s">
        <v>1702</v>
      </c>
      <c r="I7" s="999"/>
      <c r="J7" s="999"/>
      <c r="K7" s="999"/>
      <c r="L7" s="999"/>
      <c r="M7" s="1006"/>
    </row>
    <row r="8" spans="1:13" s="179" customFormat="1">
      <c r="A8" s="211"/>
      <c r="B8" s="211"/>
      <c r="C8" s="212"/>
      <c r="D8" s="224"/>
      <c r="E8" s="413" t="s">
        <v>109</v>
      </c>
      <c r="F8" s="239" t="s">
        <v>86</v>
      </c>
      <c r="G8" s="239" t="s">
        <v>67</v>
      </c>
      <c r="H8" s="239" t="s">
        <v>86</v>
      </c>
      <c r="I8" s="239" t="s">
        <v>67</v>
      </c>
      <c r="J8" s="239" t="s">
        <v>86</v>
      </c>
      <c r="K8" s="239" t="s">
        <v>67</v>
      </c>
      <c r="L8" s="239" t="s">
        <v>86</v>
      </c>
      <c r="M8" s="240" t="s">
        <v>67</v>
      </c>
    </row>
    <row r="9" spans="1:13" s="179" customFormat="1">
      <c r="A9" s="215"/>
      <c r="B9" s="215"/>
      <c r="C9" s="216"/>
      <c r="D9" s="219"/>
      <c r="E9" s="223"/>
      <c r="F9" s="698" t="s">
        <v>88</v>
      </c>
      <c r="G9" s="698" t="s">
        <v>89</v>
      </c>
      <c r="H9" s="698" t="s">
        <v>88</v>
      </c>
      <c r="I9" s="698" t="s">
        <v>89</v>
      </c>
      <c r="J9" s="698" t="s">
        <v>88</v>
      </c>
      <c r="K9" s="698" t="s">
        <v>89</v>
      </c>
      <c r="L9" s="698" t="s">
        <v>88</v>
      </c>
      <c r="M9" s="695" t="s">
        <v>89</v>
      </c>
    </row>
    <row r="10" spans="1:13" s="179" customFormat="1" ht="24" customHeight="1">
      <c r="A10" s="188" t="s">
        <v>51</v>
      </c>
      <c r="B10" s="188"/>
      <c r="C10" s="204"/>
      <c r="D10" s="205">
        <v>2598526</v>
      </c>
      <c r="E10" s="730">
        <v>1321431</v>
      </c>
      <c r="F10" s="730">
        <v>79378</v>
      </c>
      <c r="G10" s="730">
        <v>808962</v>
      </c>
      <c r="H10" s="730">
        <v>32105</v>
      </c>
      <c r="I10" s="730">
        <v>466555</v>
      </c>
      <c r="J10" s="725">
        <v>674</v>
      </c>
      <c r="K10" s="725">
        <v>6080.22</v>
      </c>
      <c r="L10" s="725">
        <v>2109</v>
      </c>
      <c r="M10" s="725">
        <v>39833.75</v>
      </c>
    </row>
    <row r="11" spans="1:13" ht="24" customHeight="1">
      <c r="A11" s="910" t="s">
        <v>52</v>
      </c>
      <c r="B11" s="910"/>
      <c r="C11" s="985"/>
      <c r="D11" s="19">
        <v>6011.0524999999998</v>
      </c>
      <c r="E11" s="682">
        <v>4807.6324999999997</v>
      </c>
      <c r="F11" s="682">
        <v>7780</v>
      </c>
      <c r="G11" s="682">
        <v>4245.87</v>
      </c>
      <c r="H11" s="682">
        <v>713</v>
      </c>
      <c r="I11" s="682">
        <v>491.65999999999997</v>
      </c>
      <c r="J11" s="17">
        <v>50</v>
      </c>
      <c r="K11" s="17">
        <v>45.45</v>
      </c>
      <c r="L11" s="17">
        <v>45</v>
      </c>
      <c r="M11" s="17">
        <v>24.6525</v>
      </c>
    </row>
    <row r="12" spans="1:13" ht="24" customHeight="1">
      <c r="A12" s="11">
        <v>2</v>
      </c>
      <c r="B12" s="36" t="s">
        <v>53</v>
      </c>
      <c r="C12" s="12">
        <v>5</v>
      </c>
      <c r="D12" s="19">
        <v>94912</v>
      </c>
      <c r="E12" s="682">
        <v>63677.682499999995</v>
      </c>
      <c r="F12" s="682">
        <v>14572</v>
      </c>
      <c r="G12" s="682">
        <v>49506.767500000002</v>
      </c>
      <c r="H12" s="682">
        <v>3711</v>
      </c>
      <c r="I12" s="682">
        <v>12950.505000000001</v>
      </c>
      <c r="J12" s="17">
        <v>141</v>
      </c>
      <c r="K12" s="17">
        <v>556.28499999999997</v>
      </c>
      <c r="L12" s="17">
        <v>195</v>
      </c>
      <c r="M12" s="17">
        <v>664.125</v>
      </c>
    </row>
    <row r="13" spans="1:13" ht="24" customHeight="1">
      <c r="A13" s="11">
        <v>6</v>
      </c>
      <c r="B13" s="36" t="s">
        <v>53</v>
      </c>
      <c r="C13" s="12">
        <v>9</v>
      </c>
      <c r="D13" s="19">
        <v>153472.13750000001</v>
      </c>
      <c r="E13" s="682">
        <v>102875.48999999999</v>
      </c>
      <c r="F13" s="682">
        <v>12389</v>
      </c>
      <c r="G13" s="682">
        <v>77497</v>
      </c>
      <c r="H13" s="682">
        <v>3918</v>
      </c>
      <c r="I13" s="682">
        <v>23667.9025</v>
      </c>
      <c r="J13" s="17">
        <v>73</v>
      </c>
      <c r="K13" s="17">
        <v>404.02250000000004</v>
      </c>
      <c r="L13" s="17">
        <v>227</v>
      </c>
      <c r="M13" s="17">
        <v>1305.8425</v>
      </c>
    </row>
    <row r="14" spans="1:13" ht="24" customHeight="1">
      <c r="A14" s="11">
        <v>10</v>
      </c>
      <c r="B14" s="36" t="s">
        <v>53</v>
      </c>
      <c r="C14" s="12">
        <v>19</v>
      </c>
      <c r="D14" s="19">
        <v>550716</v>
      </c>
      <c r="E14" s="682">
        <v>330297</v>
      </c>
      <c r="F14" s="682">
        <v>22387</v>
      </c>
      <c r="G14" s="682">
        <v>226548</v>
      </c>
      <c r="H14" s="682">
        <v>9712</v>
      </c>
      <c r="I14" s="682">
        <v>97233</v>
      </c>
      <c r="J14" s="17">
        <v>158</v>
      </c>
      <c r="K14" s="17">
        <v>1345.73</v>
      </c>
      <c r="L14" s="17">
        <v>523</v>
      </c>
      <c r="M14" s="17">
        <v>5170.0050000000001</v>
      </c>
    </row>
    <row r="15" spans="1:13" ht="24" customHeight="1">
      <c r="A15" s="11">
        <v>20</v>
      </c>
      <c r="B15" s="36" t="s">
        <v>53</v>
      </c>
      <c r="C15" s="12">
        <v>39</v>
      </c>
      <c r="D15" s="19">
        <v>886479.27749999997</v>
      </c>
      <c r="E15" s="682">
        <v>457928</v>
      </c>
      <c r="F15" s="682">
        <v>16524</v>
      </c>
      <c r="G15" s="682">
        <v>274544</v>
      </c>
      <c r="H15" s="682">
        <v>9571</v>
      </c>
      <c r="I15" s="682">
        <v>168070</v>
      </c>
      <c r="J15" s="17">
        <v>180</v>
      </c>
      <c r="K15" s="17">
        <v>2107.1075000000001</v>
      </c>
      <c r="L15" s="17">
        <v>712</v>
      </c>
      <c r="M15" s="17">
        <v>13207.1425</v>
      </c>
    </row>
    <row r="16" spans="1:13" ht="24" customHeight="1">
      <c r="A16" s="11">
        <v>40</v>
      </c>
      <c r="B16" s="36" t="s">
        <v>53</v>
      </c>
      <c r="C16" s="12">
        <v>59</v>
      </c>
      <c r="D16" s="19">
        <v>439869.56</v>
      </c>
      <c r="E16" s="682">
        <v>194170.37</v>
      </c>
      <c r="F16" s="682">
        <v>3902</v>
      </c>
      <c r="G16" s="682">
        <v>98597.68</v>
      </c>
      <c r="H16" s="682">
        <v>2980</v>
      </c>
      <c r="I16" s="682">
        <v>87765.33249999999</v>
      </c>
      <c r="J16" s="17">
        <v>46</v>
      </c>
      <c r="K16" s="17">
        <v>654.125</v>
      </c>
      <c r="L16" s="17">
        <v>239</v>
      </c>
      <c r="M16" s="17">
        <v>7153.2325000000001</v>
      </c>
    </row>
    <row r="17" spans="1:13" ht="24" customHeight="1">
      <c r="A17" s="11">
        <v>60</v>
      </c>
      <c r="B17" s="36" t="s">
        <v>53</v>
      </c>
      <c r="C17" s="12">
        <v>139</v>
      </c>
      <c r="D17" s="19">
        <v>340184</v>
      </c>
      <c r="E17" s="682">
        <v>132789</v>
      </c>
      <c r="F17" s="682">
        <v>1684</v>
      </c>
      <c r="G17" s="682">
        <v>59685</v>
      </c>
      <c r="H17" s="682">
        <v>1416</v>
      </c>
      <c r="I17" s="682">
        <v>66068</v>
      </c>
      <c r="J17" s="17">
        <v>23</v>
      </c>
      <c r="K17" s="17">
        <v>735.5</v>
      </c>
      <c r="L17" s="17">
        <v>126</v>
      </c>
      <c r="M17" s="17">
        <v>6299.75</v>
      </c>
    </row>
    <row r="18" spans="1:13" ht="24" customHeight="1">
      <c r="A18" s="11">
        <v>140</v>
      </c>
      <c r="B18" s="36" t="s">
        <v>53</v>
      </c>
      <c r="C18" s="12">
        <v>499</v>
      </c>
      <c r="D18" s="19">
        <v>111723</v>
      </c>
      <c r="E18" s="682">
        <v>27412.95</v>
      </c>
      <c r="F18" s="682">
        <v>133</v>
      </c>
      <c r="G18" s="682">
        <v>10863.95</v>
      </c>
      <c r="H18" s="682">
        <v>84</v>
      </c>
      <c r="I18" s="682">
        <v>10308</v>
      </c>
      <c r="J18" s="17">
        <v>3</v>
      </c>
      <c r="K18" s="17">
        <v>232</v>
      </c>
      <c r="L18" s="17">
        <v>42</v>
      </c>
      <c r="M18" s="17">
        <v>6009</v>
      </c>
    </row>
    <row r="19" spans="1:13" ht="24" customHeight="1">
      <c r="A19" s="930" t="s">
        <v>54</v>
      </c>
      <c r="B19" s="930"/>
      <c r="C19" s="986"/>
      <c r="D19" s="108">
        <v>15879.25</v>
      </c>
      <c r="E19" s="731">
        <v>7473.25</v>
      </c>
      <c r="F19" s="731">
        <v>7</v>
      </c>
      <c r="G19" s="731">
        <v>7473.25</v>
      </c>
      <c r="H19" s="731" t="s">
        <v>53</v>
      </c>
      <c r="I19" s="731" t="s">
        <v>53</v>
      </c>
      <c r="J19" s="727" t="s">
        <v>53</v>
      </c>
      <c r="K19" s="727" t="s">
        <v>53</v>
      </c>
      <c r="L19" s="727" t="s">
        <v>53</v>
      </c>
      <c r="M19" s="727" t="s">
        <v>53</v>
      </c>
    </row>
    <row r="20" spans="1:13"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>
      <c r="A21" s="14" t="s">
        <v>126</v>
      </c>
      <c r="B21" s="20" t="s">
        <v>127</v>
      </c>
      <c r="C21" s="998" t="s">
        <v>128</v>
      </c>
      <c r="D21" s="998"/>
      <c r="E21" s="998"/>
      <c r="F21" s="998"/>
    </row>
    <row r="22" spans="1:13">
      <c r="A22" s="14" t="s">
        <v>129</v>
      </c>
      <c r="B22" s="20" t="s">
        <v>127</v>
      </c>
      <c r="C22" s="9" t="s">
        <v>130</v>
      </c>
      <c r="D22" s="9"/>
      <c r="E22" s="9"/>
      <c r="F22" s="9"/>
    </row>
  </sheetData>
  <mergeCells count="25">
    <mergeCell ref="J5:K5"/>
    <mergeCell ref="L5:M5"/>
    <mergeCell ref="A5:C5"/>
    <mergeCell ref="L7:M7"/>
    <mergeCell ref="A6:C6"/>
    <mergeCell ref="F6:G6"/>
    <mergeCell ref="H6:I6"/>
    <mergeCell ref="J6:K6"/>
    <mergeCell ref="L6:M6"/>
    <mergeCell ref="A1:L1"/>
    <mergeCell ref="A2:L2"/>
    <mergeCell ref="C21:F21"/>
    <mergeCell ref="F7:G7"/>
    <mergeCell ref="H7:I7"/>
    <mergeCell ref="J7:K7"/>
    <mergeCell ref="A11:C11"/>
    <mergeCell ref="A19:C19"/>
    <mergeCell ref="A7:C7"/>
    <mergeCell ref="A3:M3"/>
    <mergeCell ref="F4:G4"/>
    <mergeCell ref="H4:I4"/>
    <mergeCell ref="J4:K4"/>
    <mergeCell ref="L4:M4"/>
    <mergeCell ref="F5:G5"/>
    <mergeCell ref="H5:I5"/>
  </mergeCells>
  <pageMargins left="0.39370078740157483" right="0.39370078740157483" top="0.78740157480314965" bottom="0.39370078740157483" header="0.19685039370078741" footer="0.19685039370078741"/>
  <pageSetup paperSize="9" scale="8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50"/>
  </sheetPr>
  <dimension ref="A1:M52"/>
  <sheetViews>
    <sheetView workbookViewId="0">
      <selection activeCell="G15" sqref="G15"/>
    </sheetView>
  </sheetViews>
  <sheetFormatPr defaultRowHeight="21"/>
  <cols>
    <col min="1" max="1" width="4.875" style="3" customWidth="1"/>
    <col min="2" max="2" width="15.375" style="3" customWidth="1"/>
    <col min="3" max="3" width="17.125" style="3" customWidth="1"/>
    <col min="4" max="4" width="14.375" style="3" customWidth="1"/>
    <col min="5" max="5" width="13.625" style="3" bestFit="1" customWidth="1"/>
    <col min="6" max="6" width="10.25" style="3" customWidth="1"/>
    <col min="7" max="7" width="11.75" style="3" customWidth="1"/>
    <col min="8" max="13" width="10.25" style="3" customWidth="1"/>
    <col min="14" max="16384" width="9" style="3"/>
  </cols>
  <sheetData>
    <row r="1" spans="1:13" s="178" customFormat="1" ht="21" customHeight="1">
      <c r="A1" s="177" t="s">
        <v>1667</v>
      </c>
    </row>
    <row r="2" spans="1:13" s="178" customFormat="1" ht="21" customHeight="1">
      <c r="A2" s="177" t="s">
        <v>1707</v>
      </c>
    </row>
    <row r="3" spans="1:13" s="179" customFormat="1" ht="21" customHeight="1">
      <c r="A3" s="182"/>
    </row>
    <row r="4" spans="1:13" ht="21" customHeight="1">
      <c r="A4" s="933"/>
      <c r="B4" s="933"/>
      <c r="C4" s="934"/>
      <c r="D4" s="664"/>
      <c r="E4" s="664"/>
      <c r="F4" s="1002" t="s">
        <v>123</v>
      </c>
      <c r="G4" s="1000"/>
      <c r="H4" s="1001" t="s">
        <v>1690</v>
      </c>
      <c r="I4" s="1002"/>
      <c r="J4" s="1001" t="s">
        <v>1693</v>
      </c>
      <c r="K4" s="1002"/>
      <c r="L4" s="1001" t="s">
        <v>1694</v>
      </c>
      <c r="M4" s="952"/>
    </row>
    <row r="5" spans="1:13" ht="21" customHeight="1">
      <c r="A5" s="935" t="s">
        <v>43</v>
      </c>
      <c r="B5" s="935"/>
      <c r="C5" s="936"/>
      <c r="D5" s="665" t="s">
        <v>124</v>
      </c>
      <c r="E5" s="665" t="s">
        <v>101</v>
      </c>
      <c r="F5" s="1007" t="s">
        <v>1696</v>
      </c>
      <c r="G5" s="1003"/>
      <c r="H5" s="1004" t="s">
        <v>1691</v>
      </c>
      <c r="I5" s="1004"/>
      <c r="J5" s="1004" t="s">
        <v>1692</v>
      </c>
      <c r="K5" s="1004"/>
      <c r="L5" s="1004" t="s">
        <v>1695</v>
      </c>
      <c r="M5" s="1005"/>
    </row>
    <row r="6" spans="1:13" ht="21" customHeight="1">
      <c r="A6" s="935" t="s">
        <v>39</v>
      </c>
      <c r="B6" s="935"/>
      <c r="C6" s="936"/>
      <c r="D6" s="665" t="s">
        <v>125</v>
      </c>
      <c r="E6" s="665" t="s">
        <v>102</v>
      </c>
      <c r="F6" s="980" t="s">
        <v>1708</v>
      </c>
      <c r="G6" s="1007"/>
      <c r="H6" s="1005" t="s">
        <v>1701</v>
      </c>
      <c r="I6" s="1008"/>
      <c r="J6" s="1005"/>
      <c r="K6" s="1008"/>
      <c r="L6" s="1005"/>
      <c r="M6" s="948"/>
    </row>
    <row r="7" spans="1:13" ht="21" customHeight="1">
      <c r="A7" s="95"/>
      <c r="B7" s="95"/>
      <c r="C7" s="25"/>
      <c r="D7" s="676"/>
      <c r="E7" s="665" t="s">
        <v>103</v>
      </c>
      <c r="F7" s="1008" t="s">
        <v>1709</v>
      </c>
      <c r="G7" s="1004"/>
      <c r="H7" s="1004" t="s">
        <v>1573</v>
      </c>
      <c r="I7" s="1004"/>
      <c r="J7" s="1004"/>
      <c r="K7" s="1004"/>
      <c r="L7" s="1004"/>
      <c r="M7" s="1005"/>
    </row>
    <row r="8" spans="1:13" ht="21" customHeight="1">
      <c r="A8" s="95"/>
      <c r="B8" s="95"/>
      <c r="C8" s="25"/>
      <c r="D8" s="676"/>
      <c r="E8" s="665" t="s">
        <v>109</v>
      </c>
      <c r="F8" s="681" t="s">
        <v>86</v>
      </c>
      <c r="G8" s="239" t="s">
        <v>67</v>
      </c>
      <c r="H8" s="239" t="s">
        <v>86</v>
      </c>
      <c r="I8" s="239" t="s">
        <v>67</v>
      </c>
      <c r="J8" s="239" t="s">
        <v>86</v>
      </c>
      <c r="K8" s="239" t="s">
        <v>67</v>
      </c>
      <c r="L8" s="239" t="s">
        <v>86</v>
      </c>
      <c r="M8" s="663" t="s">
        <v>67</v>
      </c>
    </row>
    <row r="9" spans="1:13" ht="21" customHeight="1">
      <c r="A9" s="31"/>
      <c r="B9" s="31"/>
      <c r="C9" s="677"/>
      <c r="D9" s="678"/>
      <c r="E9" s="698"/>
      <c r="F9" s="694" t="s">
        <v>88</v>
      </c>
      <c r="G9" s="698" t="s">
        <v>89</v>
      </c>
      <c r="H9" s="698" t="s">
        <v>88</v>
      </c>
      <c r="I9" s="698" t="s">
        <v>89</v>
      </c>
      <c r="J9" s="698" t="s">
        <v>88</v>
      </c>
      <c r="K9" s="698" t="s">
        <v>89</v>
      </c>
      <c r="L9" s="698" t="s">
        <v>88</v>
      </c>
      <c r="M9" s="695" t="s">
        <v>89</v>
      </c>
    </row>
    <row r="10" spans="1:13" s="179" customFormat="1" ht="21" customHeight="1">
      <c r="A10" s="929"/>
      <c r="B10" s="186" t="s">
        <v>118</v>
      </c>
      <c r="C10" s="679" t="s">
        <v>36</v>
      </c>
      <c r="D10" s="680">
        <v>2598526</v>
      </c>
      <c r="E10" s="743">
        <v>1321431.4450000001</v>
      </c>
      <c r="F10" s="743">
        <v>79378</v>
      </c>
      <c r="G10" s="743">
        <v>808962</v>
      </c>
      <c r="H10" s="743">
        <v>32105</v>
      </c>
      <c r="I10" s="743">
        <v>466554.61499999999</v>
      </c>
      <c r="J10" s="743">
        <v>674</v>
      </c>
      <c r="K10" s="743">
        <v>6080.22</v>
      </c>
      <c r="L10" s="743">
        <v>2109</v>
      </c>
      <c r="M10" s="743">
        <v>39833.75</v>
      </c>
    </row>
    <row r="11" spans="1:13" ht="21" customHeight="1">
      <c r="A11" s="910"/>
      <c r="B11" s="8" t="s">
        <v>35</v>
      </c>
      <c r="C11" s="12" t="s">
        <v>34</v>
      </c>
      <c r="D11" s="22">
        <v>272206</v>
      </c>
      <c r="E11" s="741">
        <v>129444</v>
      </c>
      <c r="F11" s="741">
        <v>8987</v>
      </c>
      <c r="G11" s="741">
        <v>79586</v>
      </c>
      <c r="H11" s="741">
        <v>3573</v>
      </c>
      <c r="I11" s="741">
        <v>44337</v>
      </c>
      <c r="J11" s="741">
        <v>55</v>
      </c>
      <c r="K11" s="741">
        <v>542</v>
      </c>
      <c r="L11" s="741">
        <v>388</v>
      </c>
      <c r="M11" s="741">
        <v>4979</v>
      </c>
    </row>
    <row r="12" spans="1:13" ht="21" customHeight="1">
      <c r="A12" s="910"/>
      <c r="B12" s="8" t="s">
        <v>33</v>
      </c>
      <c r="C12" s="12" t="s">
        <v>32</v>
      </c>
      <c r="D12" s="682">
        <v>102391</v>
      </c>
      <c r="E12" s="741">
        <v>68412</v>
      </c>
      <c r="F12" s="741">
        <v>3899</v>
      </c>
      <c r="G12" s="741">
        <v>37657</v>
      </c>
      <c r="H12" s="741">
        <v>1830</v>
      </c>
      <c r="I12" s="741">
        <v>30553</v>
      </c>
      <c r="J12" s="741">
        <v>7</v>
      </c>
      <c r="K12" s="741">
        <v>60</v>
      </c>
      <c r="L12" s="741">
        <v>9</v>
      </c>
      <c r="M12" s="741">
        <v>142</v>
      </c>
    </row>
    <row r="13" spans="1:13" ht="21" customHeight="1">
      <c r="A13" s="910"/>
      <c r="B13" s="8" t="s">
        <v>31</v>
      </c>
      <c r="C13" s="12" t="s">
        <v>30</v>
      </c>
      <c r="D13" s="22">
        <v>223199</v>
      </c>
      <c r="E13" s="741">
        <v>150961</v>
      </c>
      <c r="F13" s="741">
        <v>4160</v>
      </c>
      <c r="G13" s="741">
        <v>60147</v>
      </c>
      <c r="H13" s="741">
        <v>4581</v>
      </c>
      <c r="I13" s="741">
        <v>80011</v>
      </c>
      <c r="J13" s="741">
        <v>37</v>
      </c>
      <c r="K13" s="741">
        <v>499</v>
      </c>
      <c r="L13" s="741">
        <v>445</v>
      </c>
      <c r="M13" s="741">
        <v>10304</v>
      </c>
    </row>
    <row r="14" spans="1:13" ht="21" customHeight="1">
      <c r="A14" s="910"/>
      <c r="B14" s="8" t="s">
        <v>29</v>
      </c>
      <c r="C14" s="12" t="s">
        <v>28</v>
      </c>
      <c r="D14" s="22">
        <v>257881</v>
      </c>
      <c r="E14" s="741">
        <v>162873</v>
      </c>
      <c r="F14" s="741">
        <v>9682</v>
      </c>
      <c r="G14" s="741">
        <v>116460</v>
      </c>
      <c r="H14" s="741">
        <v>2882</v>
      </c>
      <c r="I14" s="741">
        <v>45990</v>
      </c>
      <c r="J14" s="741">
        <v>7</v>
      </c>
      <c r="K14" s="741">
        <v>92</v>
      </c>
      <c r="L14" s="741">
        <v>27</v>
      </c>
      <c r="M14" s="741">
        <v>331</v>
      </c>
    </row>
    <row r="15" spans="1:13" ht="21" customHeight="1">
      <c r="A15" s="910"/>
      <c r="B15" s="8" t="s">
        <v>27</v>
      </c>
      <c r="C15" s="12" t="s">
        <v>26</v>
      </c>
      <c r="D15" s="22">
        <v>213918</v>
      </c>
      <c r="E15" s="741">
        <v>140578</v>
      </c>
      <c r="F15" s="741">
        <v>11585</v>
      </c>
      <c r="G15" s="741">
        <v>120338</v>
      </c>
      <c r="H15" s="741">
        <v>1540</v>
      </c>
      <c r="I15" s="741">
        <v>12757</v>
      </c>
      <c r="J15" s="741">
        <v>120</v>
      </c>
      <c r="K15" s="741">
        <v>855</v>
      </c>
      <c r="L15" s="741">
        <v>283</v>
      </c>
      <c r="M15" s="741">
        <v>6628</v>
      </c>
    </row>
    <row r="16" spans="1:13" ht="21" customHeight="1">
      <c r="A16" s="910"/>
      <c r="B16" s="8" t="s">
        <v>25</v>
      </c>
      <c r="C16" s="12" t="s">
        <v>24</v>
      </c>
      <c r="D16" s="22">
        <v>74900</v>
      </c>
      <c r="E16" s="741">
        <v>53924</v>
      </c>
      <c r="F16" s="741">
        <v>2947</v>
      </c>
      <c r="G16" s="741">
        <v>31346</v>
      </c>
      <c r="H16" s="741">
        <v>1853</v>
      </c>
      <c r="I16" s="741">
        <v>19563</v>
      </c>
      <c r="J16" s="741">
        <v>12</v>
      </c>
      <c r="K16" s="741">
        <v>108</v>
      </c>
      <c r="L16" s="741">
        <v>289</v>
      </c>
      <c r="M16" s="741">
        <v>2907</v>
      </c>
    </row>
    <row r="17" spans="1:13" ht="21" customHeight="1">
      <c r="A17" s="910"/>
      <c r="B17" s="8" t="s">
        <v>23</v>
      </c>
      <c r="C17" s="12" t="s">
        <v>22</v>
      </c>
      <c r="D17" s="22">
        <v>107469</v>
      </c>
      <c r="E17" s="741">
        <v>57031</v>
      </c>
      <c r="F17" s="741">
        <v>6370</v>
      </c>
      <c r="G17" s="741">
        <v>54996</v>
      </c>
      <c r="H17" s="741">
        <v>136</v>
      </c>
      <c r="I17" s="741">
        <v>1926</v>
      </c>
      <c r="J17" s="741">
        <v>10</v>
      </c>
      <c r="K17" s="741">
        <v>88</v>
      </c>
      <c r="L17" s="741">
        <v>3</v>
      </c>
      <c r="M17" s="741">
        <v>21</v>
      </c>
    </row>
    <row r="18" spans="1:13" ht="21" customHeight="1">
      <c r="A18" s="910"/>
      <c r="B18" s="8" t="s">
        <v>21</v>
      </c>
      <c r="C18" s="12" t="s">
        <v>20</v>
      </c>
      <c r="D18" s="22">
        <v>94112</v>
      </c>
      <c r="E18" s="741">
        <v>54480</v>
      </c>
      <c r="F18" s="741">
        <v>2392</v>
      </c>
      <c r="G18" s="741">
        <v>27188</v>
      </c>
      <c r="H18" s="741">
        <v>1740</v>
      </c>
      <c r="I18" s="741">
        <v>25068</v>
      </c>
      <c r="J18" s="741">
        <v>18</v>
      </c>
      <c r="K18" s="741">
        <v>89</v>
      </c>
      <c r="L18" s="741">
        <v>134</v>
      </c>
      <c r="M18" s="741">
        <v>2135</v>
      </c>
    </row>
    <row r="19" spans="1:13" ht="21" customHeight="1">
      <c r="A19" s="910"/>
      <c r="B19" s="8" t="s">
        <v>19</v>
      </c>
      <c r="C19" s="12" t="s">
        <v>18</v>
      </c>
      <c r="D19" s="22">
        <v>79505</v>
      </c>
      <c r="E19" s="741">
        <v>37292</v>
      </c>
      <c r="F19" s="741">
        <v>3041</v>
      </c>
      <c r="G19" s="741">
        <v>36059</v>
      </c>
      <c r="H19" s="741">
        <v>54</v>
      </c>
      <c r="I19" s="741">
        <v>1147</v>
      </c>
      <c r="J19" s="741">
        <v>5</v>
      </c>
      <c r="K19" s="741">
        <v>84</v>
      </c>
      <c r="L19" s="741">
        <v>6</v>
      </c>
      <c r="M19" s="741">
        <v>2</v>
      </c>
    </row>
    <row r="20" spans="1:13" ht="21" customHeight="1">
      <c r="A20" s="910"/>
      <c r="B20" s="8" t="s">
        <v>17</v>
      </c>
      <c r="C20" s="12" t="s">
        <v>16</v>
      </c>
      <c r="D20" s="22">
        <v>288153</v>
      </c>
      <c r="E20" s="741">
        <v>32280</v>
      </c>
      <c r="F20" s="741">
        <v>3864</v>
      </c>
      <c r="G20" s="741">
        <v>27281</v>
      </c>
      <c r="H20" s="741">
        <v>455</v>
      </c>
      <c r="I20" s="741">
        <v>3343</v>
      </c>
      <c r="J20" s="741">
        <v>115</v>
      </c>
      <c r="K20" s="741">
        <v>1517</v>
      </c>
      <c r="L20" s="741">
        <v>6</v>
      </c>
      <c r="M20" s="741">
        <v>139</v>
      </c>
    </row>
    <row r="21" spans="1:13" ht="21" customHeight="1">
      <c r="A21" s="910"/>
      <c r="B21" s="8" t="s">
        <v>15</v>
      </c>
      <c r="C21" s="12" t="s">
        <v>14</v>
      </c>
      <c r="D21" s="22">
        <v>143349</v>
      </c>
      <c r="E21" s="741">
        <v>62338</v>
      </c>
      <c r="F21" s="741">
        <v>4598</v>
      </c>
      <c r="G21" s="741">
        <v>36102</v>
      </c>
      <c r="H21" s="741">
        <v>1966</v>
      </c>
      <c r="I21" s="741">
        <v>24987</v>
      </c>
      <c r="J21" s="741">
        <v>47</v>
      </c>
      <c r="K21" s="741">
        <v>788</v>
      </c>
      <c r="L21" s="741">
        <v>35</v>
      </c>
      <c r="M21" s="741">
        <v>461</v>
      </c>
    </row>
    <row r="22" spans="1:13" ht="21" customHeight="1">
      <c r="A22" s="910"/>
      <c r="B22" s="8" t="s">
        <v>13</v>
      </c>
      <c r="C22" s="12" t="s">
        <v>12</v>
      </c>
      <c r="D22" s="22">
        <v>160026</v>
      </c>
      <c r="E22" s="741">
        <v>101471</v>
      </c>
      <c r="F22" s="741">
        <v>4422</v>
      </c>
      <c r="G22" s="741">
        <v>41980</v>
      </c>
      <c r="H22" s="741">
        <v>3896</v>
      </c>
      <c r="I22" s="741">
        <v>58558</v>
      </c>
      <c r="J22" s="741">
        <v>13</v>
      </c>
      <c r="K22" s="741">
        <v>79</v>
      </c>
      <c r="L22" s="741">
        <v>69</v>
      </c>
      <c r="M22" s="741">
        <v>854</v>
      </c>
    </row>
    <row r="23" spans="1:13" ht="21" customHeight="1">
      <c r="A23" s="910"/>
      <c r="B23" s="8" t="s">
        <v>11</v>
      </c>
      <c r="C23" s="12" t="s">
        <v>10</v>
      </c>
      <c r="D23" s="22">
        <v>172192</v>
      </c>
      <c r="E23" s="741">
        <v>58201</v>
      </c>
      <c r="F23" s="741">
        <v>648</v>
      </c>
      <c r="G23" s="741">
        <v>4275</v>
      </c>
      <c r="H23" s="741">
        <v>2341</v>
      </c>
      <c r="I23" s="741">
        <v>47123</v>
      </c>
      <c r="J23" s="741">
        <v>17</v>
      </c>
      <c r="K23" s="741">
        <v>142</v>
      </c>
      <c r="L23" s="741">
        <v>105</v>
      </c>
      <c r="M23" s="741">
        <v>6661</v>
      </c>
    </row>
    <row r="24" spans="1:13" ht="21" customHeight="1">
      <c r="A24" s="910"/>
      <c r="B24" s="8" t="s">
        <v>9</v>
      </c>
      <c r="C24" s="12" t="s">
        <v>8</v>
      </c>
      <c r="D24" s="22">
        <v>78847</v>
      </c>
      <c r="E24" s="741">
        <v>61443</v>
      </c>
      <c r="F24" s="741">
        <v>4963</v>
      </c>
      <c r="G24" s="741">
        <v>55552</v>
      </c>
      <c r="H24" s="741">
        <v>512</v>
      </c>
      <c r="I24" s="741">
        <v>5739</v>
      </c>
      <c r="J24" s="741">
        <v>7</v>
      </c>
      <c r="K24" s="741">
        <v>43</v>
      </c>
      <c r="L24" s="741">
        <v>26</v>
      </c>
      <c r="M24" s="741">
        <v>109</v>
      </c>
    </row>
    <row r="25" spans="1:13" ht="21" customHeight="1">
      <c r="A25" s="910"/>
      <c r="B25" s="8" t="s">
        <v>7</v>
      </c>
      <c r="C25" s="12" t="s">
        <v>6</v>
      </c>
      <c r="D25" s="22">
        <v>124108</v>
      </c>
      <c r="E25" s="741">
        <v>6652</v>
      </c>
      <c r="F25" s="741">
        <v>274</v>
      </c>
      <c r="G25" s="741">
        <v>5326</v>
      </c>
      <c r="H25" s="741">
        <v>44</v>
      </c>
      <c r="I25" s="741">
        <v>481</v>
      </c>
      <c r="J25" s="741">
        <v>164</v>
      </c>
      <c r="K25" s="741">
        <v>845</v>
      </c>
      <c r="L25" s="741" t="s">
        <v>53</v>
      </c>
      <c r="M25" s="741" t="s">
        <v>53</v>
      </c>
    </row>
    <row r="26" spans="1:13" ht="21" customHeight="1">
      <c r="A26" s="910"/>
      <c r="B26" s="8" t="s">
        <v>5</v>
      </c>
      <c r="C26" s="12" t="s">
        <v>4</v>
      </c>
      <c r="D26" s="22">
        <v>46201</v>
      </c>
      <c r="E26" s="741">
        <v>31717</v>
      </c>
      <c r="F26" s="741">
        <v>3437</v>
      </c>
      <c r="G26" s="741">
        <v>26756</v>
      </c>
      <c r="H26" s="741">
        <v>400</v>
      </c>
      <c r="I26" s="741">
        <v>3689</v>
      </c>
      <c r="J26" s="741">
        <v>17</v>
      </c>
      <c r="K26" s="741">
        <v>105</v>
      </c>
      <c r="L26" s="741">
        <v>103</v>
      </c>
      <c r="M26" s="741">
        <v>1167</v>
      </c>
    </row>
    <row r="27" spans="1:13" ht="21" customHeight="1">
      <c r="A27" s="910"/>
      <c r="B27" s="8" t="s">
        <v>3</v>
      </c>
      <c r="C27" s="12" t="s">
        <v>2</v>
      </c>
      <c r="D27" s="22">
        <v>85400</v>
      </c>
      <c r="E27" s="741">
        <v>60156</v>
      </c>
      <c r="F27" s="741">
        <v>3034</v>
      </c>
      <c r="G27" s="741">
        <v>40459</v>
      </c>
      <c r="H27" s="741">
        <v>1758</v>
      </c>
      <c r="I27" s="741">
        <v>19657</v>
      </c>
      <c r="J27" s="741">
        <v>5</v>
      </c>
      <c r="K27" s="741">
        <v>40</v>
      </c>
      <c r="L27" s="741" t="s">
        <v>53</v>
      </c>
      <c r="M27" s="741" t="s">
        <v>53</v>
      </c>
    </row>
    <row r="28" spans="1:13" ht="21" customHeight="1">
      <c r="A28" s="930"/>
      <c r="B28" s="101" t="s">
        <v>1</v>
      </c>
      <c r="C28" s="256" t="s">
        <v>0</v>
      </c>
      <c r="D28" s="109">
        <v>74669</v>
      </c>
      <c r="E28" s="742">
        <v>52178</v>
      </c>
      <c r="F28" s="742">
        <v>1075</v>
      </c>
      <c r="G28" s="742">
        <v>7454</v>
      </c>
      <c r="H28" s="742">
        <v>2544</v>
      </c>
      <c r="I28" s="742">
        <v>41626</v>
      </c>
      <c r="J28" s="742">
        <v>18</v>
      </c>
      <c r="K28" s="742">
        <v>104</v>
      </c>
      <c r="L28" s="742">
        <v>181</v>
      </c>
      <c r="M28" s="742">
        <v>2994</v>
      </c>
    </row>
    <row r="29" spans="1:13"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>
      <c r="A30" s="2"/>
    </row>
    <row r="31" spans="1:13">
      <c r="E31" s="13"/>
    </row>
    <row r="32" spans="1:13">
      <c r="E32" s="13"/>
    </row>
    <row r="33" spans="5:5">
      <c r="E33" s="13"/>
    </row>
    <row r="34" spans="5:5">
      <c r="E34" s="13"/>
    </row>
    <row r="35" spans="5:5">
      <c r="E35" s="13"/>
    </row>
    <row r="36" spans="5:5">
      <c r="E36" s="13"/>
    </row>
    <row r="37" spans="5:5">
      <c r="E37" s="13"/>
    </row>
    <row r="38" spans="5:5">
      <c r="E38" s="13"/>
    </row>
    <row r="39" spans="5:5">
      <c r="E39" s="13"/>
    </row>
    <row r="40" spans="5:5">
      <c r="E40" s="13"/>
    </row>
    <row r="41" spans="5:5">
      <c r="E41" s="13"/>
    </row>
    <row r="42" spans="5:5">
      <c r="E42" s="13"/>
    </row>
    <row r="43" spans="5:5">
      <c r="E43" s="13"/>
    </row>
    <row r="44" spans="5:5">
      <c r="E44" s="13"/>
    </row>
    <row r="45" spans="5:5">
      <c r="E45" s="13"/>
    </row>
    <row r="46" spans="5:5">
      <c r="E46" s="13"/>
    </row>
    <row r="47" spans="5:5">
      <c r="E47" s="13"/>
    </row>
    <row r="48" spans="5:5">
      <c r="E48" s="13"/>
    </row>
    <row r="49" spans="5:5">
      <c r="E49" s="13"/>
    </row>
    <row r="50" spans="5:5">
      <c r="E50" s="13"/>
    </row>
    <row r="51" spans="5:5">
      <c r="E51" s="13"/>
    </row>
    <row r="52" spans="5:5">
      <c r="E52" s="13"/>
    </row>
  </sheetData>
  <mergeCells count="20">
    <mergeCell ref="F7:G7"/>
    <mergeCell ref="H7:I7"/>
    <mergeCell ref="J7:K7"/>
    <mergeCell ref="L7:M7"/>
    <mergeCell ref="A10:A28"/>
    <mergeCell ref="A6:C6"/>
    <mergeCell ref="A5:C5"/>
    <mergeCell ref="F5:G5"/>
    <mergeCell ref="H5:I5"/>
    <mergeCell ref="J5:K5"/>
    <mergeCell ref="L5:M5"/>
    <mergeCell ref="F6:G6"/>
    <mergeCell ref="H6:I6"/>
    <mergeCell ref="J6:K6"/>
    <mergeCell ref="L6:M6"/>
    <mergeCell ref="A4:C4"/>
    <mergeCell ref="F4:G4"/>
    <mergeCell ref="H4:I4"/>
    <mergeCell ref="J4:K4"/>
    <mergeCell ref="L4:M4"/>
  </mergeCells>
  <pageMargins left="0.39370078740157483" right="0.39370078740157483" top="0.78740157480314965" bottom="0.39370078740157483" header="0.19685039370078741" footer="0.19685039370078741"/>
  <pageSetup paperSize="9" scale="8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50"/>
  </sheetPr>
  <dimension ref="A1:N23"/>
  <sheetViews>
    <sheetView topLeftCell="C1" workbookViewId="0">
      <selection activeCell="O12" sqref="O12"/>
    </sheetView>
  </sheetViews>
  <sheetFormatPr defaultRowHeight="21"/>
  <cols>
    <col min="1" max="1" width="15.625" style="3" customWidth="1"/>
    <col min="2" max="2" width="2.625" style="3" customWidth="1"/>
    <col min="3" max="3" width="15.625" style="3" customWidth="1"/>
    <col min="4" max="4" width="11.5" style="3" customWidth="1"/>
    <col min="5" max="5" width="9.625" style="3" customWidth="1"/>
    <col min="6" max="6" width="11" style="3" bestFit="1" customWidth="1"/>
    <col min="7" max="8" width="9.625" style="3" customWidth="1"/>
    <col min="9" max="10" width="10.625" style="3" customWidth="1"/>
    <col min="11" max="11" width="9.125" style="3" customWidth="1"/>
    <col min="12" max="12" width="9.5" style="3" customWidth="1"/>
    <col min="13" max="13" width="13" style="3" customWidth="1"/>
    <col min="14" max="14" width="12.875" style="3" customWidth="1"/>
    <col min="15" max="16384" width="9" style="3"/>
  </cols>
  <sheetData>
    <row r="1" spans="1:14" s="178" customFormat="1">
      <c r="A1" s="177" t="s">
        <v>131</v>
      </c>
      <c r="B1" s="177"/>
      <c r="C1" s="177"/>
    </row>
    <row r="2" spans="1:14" s="178" customFormat="1">
      <c r="A2" s="177" t="s">
        <v>132</v>
      </c>
      <c r="B2" s="177"/>
      <c r="C2" s="177"/>
      <c r="N2" s="97" t="s">
        <v>57</v>
      </c>
    </row>
    <row r="3" spans="1:14" s="178" customFormat="1">
      <c r="A3" s="177" t="s">
        <v>133</v>
      </c>
      <c r="B3" s="177"/>
      <c r="C3" s="177"/>
      <c r="N3" s="97" t="s">
        <v>59</v>
      </c>
    </row>
    <row r="4" spans="1:14" s="179" customFormat="1">
      <c r="A4" s="921"/>
      <c r="B4" s="921"/>
      <c r="C4" s="921"/>
      <c r="D4" s="921"/>
      <c r="E4" s="921"/>
      <c r="F4" s="921"/>
      <c r="G4" s="921"/>
      <c r="H4" s="921"/>
      <c r="I4" s="921"/>
      <c r="J4" s="921"/>
      <c r="K4" s="921"/>
      <c r="L4" s="921"/>
      <c r="M4" s="921"/>
      <c r="N4" s="921"/>
    </row>
    <row r="5" spans="1:14" s="179" customFormat="1" ht="42" customHeight="1">
      <c r="A5" s="933" t="s">
        <v>134</v>
      </c>
      <c r="B5" s="933"/>
      <c r="C5" s="934"/>
      <c r="D5" s="241" t="s">
        <v>42</v>
      </c>
      <c r="E5" s="972" t="s">
        <v>135</v>
      </c>
      <c r="F5" s="973"/>
      <c r="G5" s="972" t="s">
        <v>136</v>
      </c>
      <c r="H5" s="973"/>
      <c r="I5" s="972" t="s">
        <v>137</v>
      </c>
      <c r="J5" s="973"/>
      <c r="K5" s="972" t="s">
        <v>138</v>
      </c>
      <c r="L5" s="973"/>
      <c r="M5" s="964" t="s">
        <v>139</v>
      </c>
      <c r="N5" s="914"/>
    </row>
    <row r="6" spans="1:14" s="179" customFormat="1" ht="45" customHeight="1">
      <c r="A6" s="935"/>
      <c r="B6" s="935"/>
      <c r="C6" s="936"/>
      <c r="D6" s="219" t="s">
        <v>36</v>
      </c>
      <c r="E6" s="967" t="s">
        <v>140</v>
      </c>
      <c r="F6" s="968"/>
      <c r="G6" s="967" t="s">
        <v>141</v>
      </c>
      <c r="H6" s="968"/>
      <c r="I6" s="967" t="s">
        <v>142</v>
      </c>
      <c r="J6" s="968"/>
      <c r="K6" s="967" t="s">
        <v>143</v>
      </c>
      <c r="L6" s="968"/>
      <c r="M6" s="967" t="s">
        <v>144</v>
      </c>
      <c r="N6" s="969"/>
    </row>
    <row r="7" spans="1:14" s="179" customFormat="1">
      <c r="A7" s="935"/>
      <c r="B7" s="935"/>
      <c r="C7" s="936"/>
      <c r="D7" s="218" t="s">
        <v>87</v>
      </c>
      <c r="E7" s="218" t="s">
        <v>66</v>
      </c>
      <c r="F7" s="218" t="s">
        <v>87</v>
      </c>
      <c r="G7" s="218" t="s">
        <v>66</v>
      </c>
      <c r="H7" s="218" t="s">
        <v>87</v>
      </c>
      <c r="I7" s="218" t="s">
        <v>66</v>
      </c>
      <c r="J7" s="218" t="s">
        <v>87</v>
      </c>
      <c r="K7" s="218" t="s">
        <v>66</v>
      </c>
      <c r="L7" s="218" t="s">
        <v>87</v>
      </c>
      <c r="M7" s="272" t="s">
        <v>66</v>
      </c>
      <c r="N7" s="273" t="s">
        <v>87</v>
      </c>
    </row>
    <row r="8" spans="1:14" s="179" customFormat="1">
      <c r="A8" s="996"/>
      <c r="B8" s="996"/>
      <c r="C8" s="966"/>
      <c r="D8" s="219" t="s">
        <v>1430</v>
      </c>
      <c r="E8" s="698" t="s">
        <v>68</v>
      </c>
      <c r="F8" s="698" t="s">
        <v>1430</v>
      </c>
      <c r="G8" s="698" t="s">
        <v>68</v>
      </c>
      <c r="H8" s="698" t="s">
        <v>1430</v>
      </c>
      <c r="I8" s="698" t="s">
        <v>68</v>
      </c>
      <c r="J8" s="698" t="s">
        <v>1430</v>
      </c>
      <c r="K8" s="698" t="s">
        <v>68</v>
      </c>
      <c r="L8" s="698" t="s">
        <v>1430</v>
      </c>
      <c r="M8" s="698" t="s">
        <v>68</v>
      </c>
      <c r="N8" s="695" t="s">
        <v>1430</v>
      </c>
    </row>
    <row r="9" spans="1:14" s="179" customFormat="1" ht="24" customHeight="1">
      <c r="A9" s="188" t="s">
        <v>51</v>
      </c>
      <c r="B9" s="188"/>
      <c r="C9" s="204"/>
      <c r="D9" s="205">
        <v>2598526</v>
      </c>
      <c r="E9" s="730">
        <v>110908</v>
      </c>
      <c r="F9" s="730">
        <v>1287238</v>
      </c>
      <c r="G9" s="730">
        <v>16172</v>
      </c>
      <c r="H9" s="730">
        <v>227826</v>
      </c>
      <c r="I9" s="730">
        <v>40693</v>
      </c>
      <c r="J9" s="730">
        <v>381940</v>
      </c>
      <c r="K9" s="730">
        <v>43616</v>
      </c>
      <c r="L9" s="730">
        <v>603607</v>
      </c>
      <c r="M9" s="725">
        <v>7690</v>
      </c>
      <c r="N9" s="725">
        <v>26520</v>
      </c>
    </row>
    <row r="10" spans="1:14" ht="24" customHeight="1">
      <c r="A10" s="910" t="s">
        <v>52</v>
      </c>
      <c r="B10" s="910"/>
      <c r="C10" s="985"/>
      <c r="D10" s="19">
        <v>6011</v>
      </c>
      <c r="E10" s="682">
        <v>773</v>
      </c>
      <c r="F10" s="682">
        <v>759.72750000000008</v>
      </c>
      <c r="G10" s="682">
        <v>29</v>
      </c>
      <c r="H10" s="682">
        <v>22.32</v>
      </c>
      <c r="I10" s="682">
        <v>1768</v>
      </c>
      <c r="J10" s="682">
        <v>981.9425</v>
      </c>
      <c r="K10" s="682">
        <v>278</v>
      </c>
      <c r="L10" s="682">
        <v>236.64249999999998</v>
      </c>
      <c r="M10" s="17">
        <v>1652</v>
      </c>
      <c r="N10" s="17">
        <v>639.91750000000002</v>
      </c>
    </row>
    <row r="11" spans="1:14" ht="24" customHeight="1">
      <c r="A11" s="11">
        <v>2</v>
      </c>
      <c r="B11" s="36" t="s">
        <v>53</v>
      </c>
      <c r="C11" s="12">
        <v>5</v>
      </c>
      <c r="D11" s="19">
        <v>94192</v>
      </c>
      <c r="E11" s="682">
        <v>17611</v>
      </c>
      <c r="F11" s="682">
        <v>61628.240000000005</v>
      </c>
      <c r="G11" s="682">
        <v>551</v>
      </c>
      <c r="H11" s="682">
        <v>1863</v>
      </c>
      <c r="I11" s="682">
        <v>4908</v>
      </c>
      <c r="J11" s="682">
        <v>14184.942499999999</v>
      </c>
      <c r="K11" s="682">
        <v>3305</v>
      </c>
      <c r="L11" s="682">
        <v>10406.692500000001</v>
      </c>
      <c r="M11" s="17">
        <v>1220</v>
      </c>
      <c r="N11" s="17">
        <v>2424.8724999999999</v>
      </c>
    </row>
    <row r="12" spans="1:14" ht="24" customHeight="1">
      <c r="A12" s="11">
        <v>6</v>
      </c>
      <c r="B12" s="36" t="s">
        <v>53</v>
      </c>
      <c r="C12" s="12">
        <v>9</v>
      </c>
      <c r="D12" s="19">
        <v>153472</v>
      </c>
      <c r="E12" s="682">
        <v>17200</v>
      </c>
      <c r="F12" s="682">
        <v>106605.43</v>
      </c>
      <c r="G12" s="682">
        <v>989</v>
      </c>
      <c r="H12" s="682">
        <v>4759.0550000000003</v>
      </c>
      <c r="I12" s="682">
        <v>4372</v>
      </c>
      <c r="J12" s="682">
        <v>17603</v>
      </c>
      <c r="K12" s="682">
        <v>3899</v>
      </c>
      <c r="L12" s="682">
        <v>18559.272499999999</v>
      </c>
      <c r="M12" s="17">
        <v>890</v>
      </c>
      <c r="N12" s="17">
        <v>2458.5474999999997</v>
      </c>
    </row>
    <row r="13" spans="1:14" ht="24" customHeight="1">
      <c r="A13" s="11">
        <v>10</v>
      </c>
      <c r="B13" s="36" t="s">
        <v>53</v>
      </c>
      <c r="C13" s="12">
        <v>19</v>
      </c>
      <c r="D13" s="19">
        <v>550716</v>
      </c>
      <c r="E13" s="682">
        <v>34417</v>
      </c>
      <c r="F13" s="682">
        <v>345678.18</v>
      </c>
      <c r="G13" s="682">
        <v>3982</v>
      </c>
      <c r="H13" s="682">
        <v>29343.837500000001</v>
      </c>
      <c r="I13" s="682">
        <v>10820</v>
      </c>
      <c r="J13" s="682">
        <v>63452.127500000002</v>
      </c>
      <c r="K13" s="682">
        <v>12049</v>
      </c>
      <c r="L13" s="682">
        <v>96130.502500000002</v>
      </c>
      <c r="M13" s="17">
        <v>1631</v>
      </c>
      <c r="N13" s="17">
        <v>6072.3074999999999</v>
      </c>
    </row>
    <row r="14" spans="1:14" ht="24" customHeight="1">
      <c r="A14" s="11">
        <v>20</v>
      </c>
      <c r="B14" s="36" t="s">
        <v>53</v>
      </c>
      <c r="C14" s="12">
        <v>39</v>
      </c>
      <c r="D14" s="19">
        <v>886479</v>
      </c>
      <c r="E14" s="682">
        <v>28712</v>
      </c>
      <c r="F14" s="682">
        <v>458268.4425</v>
      </c>
      <c r="G14" s="682">
        <v>6059</v>
      </c>
      <c r="H14" s="682">
        <v>69444.84</v>
      </c>
      <c r="I14" s="682">
        <v>11828</v>
      </c>
      <c r="J14" s="682">
        <v>110271.42</v>
      </c>
      <c r="K14" s="682">
        <v>15380</v>
      </c>
      <c r="L14" s="682">
        <v>226300</v>
      </c>
      <c r="M14" s="17">
        <v>1462</v>
      </c>
      <c r="N14" s="17">
        <v>7740.8250000000007</v>
      </c>
    </row>
    <row r="15" spans="1:14" ht="24" customHeight="1">
      <c r="A15" s="11">
        <v>40</v>
      </c>
      <c r="B15" s="36" t="s">
        <v>53</v>
      </c>
      <c r="C15" s="12">
        <v>59</v>
      </c>
      <c r="D15" s="19">
        <v>439870</v>
      </c>
      <c r="E15" s="682">
        <v>8139</v>
      </c>
      <c r="F15" s="682">
        <v>179601.07250000001</v>
      </c>
      <c r="G15" s="682">
        <v>2727</v>
      </c>
      <c r="H15" s="682">
        <v>48558.557499999995</v>
      </c>
      <c r="I15" s="682">
        <v>4255</v>
      </c>
      <c r="J15" s="682">
        <v>67721.242500000008</v>
      </c>
      <c r="K15" s="682">
        <v>5630</v>
      </c>
      <c r="L15" s="682">
        <v>130309.8475</v>
      </c>
      <c r="M15" s="17">
        <v>552</v>
      </c>
      <c r="N15" s="17">
        <v>4165.585</v>
      </c>
    </row>
    <row r="16" spans="1:14" ht="24" customHeight="1">
      <c r="A16" s="11">
        <v>60</v>
      </c>
      <c r="B16" s="36" t="s">
        <v>53</v>
      </c>
      <c r="C16" s="12">
        <v>139</v>
      </c>
      <c r="D16" s="19">
        <v>340184</v>
      </c>
      <c r="E16" s="682">
        <v>3677</v>
      </c>
      <c r="F16" s="682">
        <v>105497.40000000001</v>
      </c>
      <c r="G16" s="682">
        <v>1693</v>
      </c>
      <c r="H16" s="682">
        <v>54030.857499999998</v>
      </c>
      <c r="I16" s="682">
        <v>2441</v>
      </c>
      <c r="J16" s="682">
        <v>71921.587499999994</v>
      </c>
      <c r="K16" s="682">
        <v>2755</v>
      </c>
      <c r="L16" s="682">
        <v>89601</v>
      </c>
      <c r="M16" s="17">
        <v>260</v>
      </c>
      <c r="N16" s="17">
        <v>2651.7775000000001</v>
      </c>
    </row>
    <row r="17" spans="1:14" ht="24" customHeight="1">
      <c r="A17" s="11">
        <v>140</v>
      </c>
      <c r="B17" s="36" t="s">
        <v>53</v>
      </c>
      <c r="C17" s="12">
        <v>499</v>
      </c>
      <c r="D17" s="19">
        <v>111723</v>
      </c>
      <c r="E17" s="682">
        <v>374</v>
      </c>
      <c r="F17" s="682">
        <v>28507.75</v>
      </c>
      <c r="G17" s="682">
        <v>138</v>
      </c>
      <c r="H17" s="682">
        <v>15354.5</v>
      </c>
      <c r="I17" s="682">
        <v>288</v>
      </c>
      <c r="J17" s="682">
        <v>29038.625</v>
      </c>
      <c r="K17" s="682">
        <v>317</v>
      </c>
      <c r="L17" s="682">
        <v>32039.25</v>
      </c>
      <c r="M17" s="17">
        <v>22</v>
      </c>
      <c r="N17" s="17">
        <v>326.07499999999999</v>
      </c>
    </row>
    <row r="18" spans="1:14" ht="24" customHeight="1">
      <c r="A18" s="930" t="s">
        <v>54</v>
      </c>
      <c r="B18" s="930"/>
      <c r="C18" s="986"/>
      <c r="D18" s="108">
        <v>15879</v>
      </c>
      <c r="E18" s="731">
        <v>5</v>
      </c>
      <c r="F18" s="731">
        <v>693</v>
      </c>
      <c r="G18" s="731">
        <v>4</v>
      </c>
      <c r="H18" s="731">
        <v>4448</v>
      </c>
      <c r="I18" s="731">
        <v>13</v>
      </c>
      <c r="J18" s="731">
        <v>6765</v>
      </c>
      <c r="K18" s="731">
        <v>3</v>
      </c>
      <c r="L18" s="731">
        <v>23</v>
      </c>
      <c r="M18" s="727">
        <v>1</v>
      </c>
      <c r="N18" s="727">
        <v>39</v>
      </c>
    </row>
    <row r="19" spans="1:14">
      <c r="D19" s="13"/>
    </row>
    <row r="20" spans="1:14" s="9" customFormat="1">
      <c r="A20" s="10" t="s">
        <v>145</v>
      </c>
      <c r="B20" s="10"/>
      <c r="C20" s="10"/>
    </row>
    <row r="21" spans="1:14" s="9" customFormat="1">
      <c r="A21" s="10" t="s">
        <v>146</v>
      </c>
      <c r="B21" s="10"/>
      <c r="C21" s="10"/>
    </row>
    <row r="23" spans="1:14">
      <c r="D23" s="13"/>
    </row>
  </sheetData>
  <mergeCells count="14">
    <mergeCell ref="K6:L6"/>
    <mergeCell ref="M6:N6"/>
    <mergeCell ref="A10:C10"/>
    <mergeCell ref="A18:C18"/>
    <mergeCell ref="A4:N4"/>
    <mergeCell ref="A5:C8"/>
    <mergeCell ref="E5:F5"/>
    <mergeCell ref="G5:H5"/>
    <mergeCell ref="I5:J5"/>
    <mergeCell ref="K5:L5"/>
    <mergeCell ref="M5:N5"/>
    <mergeCell ref="E6:F6"/>
    <mergeCell ref="G6:H6"/>
    <mergeCell ref="I6:J6"/>
  </mergeCells>
  <pageMargins left="0.39370078740157483" right="0.39370078740157483" top="0.78740157480314965" bottom="0.39370078740157483" header="0.19685039370078741" footer="0.19685039370078741"/>
  <pageSetup paperSize="9" scale="8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B050"/>
  </sheetPr>
  <dimension ref="A1:N22"/>
  <sheetViews>
    <sheetView workbookViewId="0">
      <selection activeCell="D5" sqref="D5:E5"/>
    </sheetView>
  </sheetViews>
  <sheetFormatPr defaultRowHeight="21"/>
  <cols>
    <col min="1" max="1" width="15.625" style="3" customWidth="1"/>
    <col min="2" max="2" width="2.625" style="3" customWidth="1"/>
    <col min="3" max="3" width="13.5" style="3" customWidth="1"/>
    <col min="4" max="13" width="11.5" style="3" customWidth="1"/>
    <col min="14" max="16384" width="9" style="3"/>
  </cols>
  <sheetData>
    <row r="1" spans="1:14" s="178" customFormat="1">
      <c r="A1" s="177" t="s">
        <v>147</v>
      </c>
      <c r="B1" s="177"/>
      <c r="C1" s="177"/>
      <c r="M1" s="97" t="s">
        <v>57</v>
      </c>
    </row>
    <row r="2" spans="1:14" s="178" customFormat="1">
      <c r="A2" s="177" t="s">
        <v>148</v>
      </c>
      <c r="B2" s="177"/>
      <c r="C2" s="177"/>
      <c r="M2" s="97" t="s">
        <v>59</v>
      </c>
    </row>
    <row r="3" spans="1:14" s="179" customFormat="1">
      <c r="A3" s="227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</row>
    <row r="4" spans="1:14" s="179" customFormat="1" ht="21" customHeight="1">
      <c r="A4" s="933" t="s">
        <v>48</v>
      </c>
      <c r="B4" s="933"/>
      <c r="C4" s="934"/>
      <c r="D4" s="964" t="s">
        <v>1441</v>
      </c>
      <c r="E4" s="971"/>
      <c r="F4" s="964" t="s">
        <v>1442</v>
      </c>
      <c r="G4" s="971"/>
      <c r="H4" s="964" t="s">
        <v>160</v>
      </c>
      <c r="I4" s="971"/>
      <c r="J4" s="964" t="s">
        <v>149</v>
      </c>
      <c r="K4" s="971"/>
      <c r="L4" s="964" t="s">
        <v>159</v>
      </c>
      <c r="M4" s="914"/>
      <c r="N4" s="230"/>
    </row>
    <row r="5" spans="1:14" s="179" customFormat="1" ht="21" customHeight="1">
      <c r="A5" s="935" t="s">
        <v>49</v>
      </c>
      <c r="B5" s="935"/>
      <c r="C5" s="936"/>
      <c r="D5" s="967" t="s">
        <v>1710</v>
      </c>
      <c r="E5" s="968"/>
      <c r="F5" s="967" t="s">
        <v>767</v>
      </c>
      <c r="G5" s="968"/>
      <c r="H5" s="967" t="s">
        <v>157</v>
      </c>
      <c r="I5" s="968"/>
      <c r="J5" s="967" t="s">
        <v>150</v>
      </c>
      <c r="K5" s="968"/>
      <c r="L5" s="967" t="s">
        <v>85</v>
      </c>
      <c r="M5" s="969"/>
    </row>
    <row r="6" spans="1:14" s="179" customFormat="1" ht="21" customHeight="1">
      <c r="A6" s="211"/>
      <c r="B6" s="211"/>
      <c r="C6" s="212"/>
      <c r="D6" s="218" t="s">
        <v>86</v>
      </c>
      <c r="E6" s="218" t="s">
        <v>67</v>
      </c>
      <c r="F6" s="218" t="s">
        <v>86</v>
      </c>
      <c r="G6" s="218" t="s">
        <v>67</v>
      </c>
      <c r="H6" s="218" t="s">
        <v>86</v>
      </c>
      <c r="I6" s="218" t="s">
        <v>67</v>
      </c>
      <c r="J6" s="218" t="s">
        <v>86</v>
      </c>
      <c r="K6" s="218" t="s">
        <v>67</v>
      </c>
      <c r="L6" s="218" t="s">
        <v>86</v>
      </c>
      <c r="M6" s="221" t="s">
        <v>67</v>
      </c>
    </row>
    <row r="7" spans="1:14" s="179" customFormat="1">
      <c r="A7" s="215"/>
      <c r="B7" s="215"/>
      <c r="C7" s="216"/>
      <c r="D7" s="219" t="s">
        <v>88</v>
      </c>
      <c r="E7" s="698" t="s">
        <v>89</v>
      </c>
      <c r="F7" s="698" t="s">
        <v>88</v>
      </c>
      <c r="G7" s="698" t="s">
        <v>89</v>
      </c>
      <c r="H7" s="698" t="s">
        <v>88</v>
      </c>
      <c r="I7" s="698" t="s">
        <v>89</v>
      </c>
      <c r="J7" s="698" t="s">
        <v>88</v>
      </c>
      <c r="K7" s="698" t="s">
        <v>89</v>
      </c>
      <c r="L7" s="698" t="s">
        <v>88</v>
      </c>
      <c r="M7" s="695" t="s">
        <v>89</v>
      </c>
    </row>
    <row r="8" spans="1:14" s="179" customFormat="1" ht="24" customHeight="1">
      <c r="A8" s="188" t="s">
        <v>51</v>
      </c>
      <c r="B8" s="188"/>
      <c r="C8" s="204"/>
      <c r="D8" s="267">
        <v>1682</v>
      </c>
      <c r="E8" s="725">
        <v>11254.9575</v>
      </c>
      <c r="F8" s="725">
        <v>734</v>
      </c>
      <c r="G8" s="725">
        <v>2632</v>
      </c>
      <c r="H8" s="725">
        <v>13047</v>
      </c>
      <c r="I8" s="725">
        <v>8698</v>
      </c>
      <c r="J8" s="725">
        <v>5821</v>
      </c>
      <c r="K8" s="725">
        <v>10362.584999999999</v>
      </c>
      <c r="L8" s="725">
        <v>14055</v>
      </c>
      <c r="M8" s="725">
        <v>38447</v>
      </c>
    </row>
    <row r="9" spans="1:14" ht="24" customHeight="1">
      <c r="A9" s="910" t="s">
        <v>52</v>
      </c>
      <c r="B9" s="910"/>
      <c r="C9" s="985"/>
      <c r="D9" s="30">
        <v>28</v>
      </c>
      <c r="E9" s="17">
        <v>23.2075</v>
      </c>
      <c r="F9" s="17">
        <v>190</v>
      </c>
      <c r="G9" s="17">
        <v>83.182500000000005</v>
      </c>
      <c r="H9" s="17">
        <v>5011</v>
      </c>
      <c r="I9" s="17">
        <v>1636.5174999999999</v>
      </c>
      <c r="J9" s="17">
        <v>655</v>
      </c>
      <c r="K9" s="17">
        <v>243.1525</v>
      </c>
      <c r="L9" s="17">
        <v>3336</v>
      </c>
      <c r="M9" s="17">
        <v>1384.1925000000001</v>
      </c>
    </row>
    <row r="10" spans="1:14" ht="24" customHeight="1">
      <c r="A10" s="11">
        <v>2</v>
      </c>
      <c r="B10" s="36" t="s">
        <v>53</v>
      </c>
      <c r="C10" s="12">
        <v>5</v>
      </c>
      <c r="D10" s="30">
        <v>149</v>
      </c>
      <c r="E10" s="17">
        <v>323.75</v>
      </c>
      <c r="F10" s="17">
        <v>134</v>
      </c>
      <c r="G10" s="17">
        <v>141.29500000000002</v>
      </c>
      <c r="H10" s="17">
        <v>1542</v>
      </c>
      <c r="I10" s="17">
        <v>1225.1949999999999</v>
      </c>
      <c r="J10" s="17">
        <v>696</v>
      </c>
      <c r="K10" s="17">
        <v>884.33249999999998</v>
      </c>
      <c r="L10" s="17">
        <v>1508</v>
      </c>
      <c r="M10" s="17">
        <v>1110.0999999999999</v>
      </c>
    </row>
    <row r="11" spans="1:14" ht="24" customHeight="1">
      <c r="A11" s="11">
        <v>6</v>
      </c>
      <c r="B11" s="36" t="s">
        <v>53</v>
      </c>
      <c r="C11" s="12">
        <v>9</v>
      </c>
      <c r="D11" s="30">
        <v>166</v>
      </c>
      <c r="E11" s="17">
        <v>488.26749999999998</v>
      </c>
      <c r="F11" s="17">
        <v>88</v>
      </c>
      <c r="G11" s="17">
        <v>109.4225</v>
      </c>
      <c r="H11" s="17">
        <v>1237</v>
      </c>
      <c r="I11" s="17">
        <v>684.3599999999999</v>
      </c>
      <c r="J11" s="17">
        <v>708</v>
      </c>
      <c r="K11" s="17">
        <v>1026</v>
      </c>
      <c r="L11" s="17">
        <v>1498</v>
      </c>
      <c r="M11" s="17">
        <v>1179.8800000000001</v>
      </c>
    </row>
    <row r="12" spans="1:14" ht="24" customHeight="1">
      <c r="A12" s="11">
        <v>10</v>
      </c>
      <c r="B12" s="36" t="s">
        <v>53</v>
      </c>
      <c r="C12" s="12">
        <v>19</v>
      </c>
      <c r="D12" s="30">
        <v>456</v>
      </c>
      <c r="E12" s="17">
        <v>1774.7525000000001</v>
      </c>
      <c r="F12" s="17">
        <v>153</v>
      </c>
      <c r="G12" s="17">
        <v>378.20500000000004</v>
      </c>
      <c r="H12" s="17">
        <v>2442</v>
      </c>
      <c r="I12" s="17">
        <v>1387.0074999999999</v>
      </c>
      <c r="J12" s="17">
        <v>1489</v>
      </c>
      <c r="K12" s="17">
        <v>2424.7049999999999</v>
      </c>
      <c r="L12" s="17">
        <v>3238</v>
      </c>
      <c r="M12" s="17">
        <v>4073.7275</v>
      </c>
    </row>
    <row r="13" spans="1:14" ht="24" customHeight="1">
      <c r="A13" s="11">
        <v>20</v>
      </c>
      <c r="B13" s="36" t="s">
        <v>53</v>
      </c>
      <c r="C13" s="12">
        <v>39</v>
      </c>
      <c r="D13" s="30">
        <v>533</v>
      </c>
      <c r="E13" s="17">
        <v>3033.7075000000004</v>
      </c>
      <c r="F13" s="17">
        <v>128</v>
      </c>
      <c r="G13" s="17">
        <v>588.47250000000008</v>
      </c>
      <c r="H13" s="17">
        <v>1959</v>
      </c>
      <c r="I13" s="17">
        <v>1299.7450000000001</v>
      </c>
      <c r="J13" s="17">
        <v>1492</v>
      </c>
      <c r="K13" s="17">
        <v>2848.665</v>
      </c>
      <c r="L13" s="17">
        <v>2845</v>
      </c>
      <c r="M13" s="17">
        <v>6683</v>
      </c>
    </row>
    <row r="14" spans="1:14" ht="24" customHeight="1">
      <c r="A14" s="11">
        <v>40</v>
      </c>
      <c r="B14" s="36" t="s">
        <v>53</v>
      </c>
      <c r="C14" s="12">
        <v>59</v>
      </c>
      <c r="D14" s="30">
        <v>199</v>
      </c>
      <c r="E14" s="17">
        <v>1521.4475</v>
      </c>
      <c r="F14" s="17">
        <v>23</v>
      </c>
      <c r="G14" s="17">
        <v>233.25</v>
      </c>
      <c r="H14" s="17">
        <v>565</v>
      </c>
      <c r="I14" s="17">
        <v>620.8900000000001</v>
      </c>
      <c r="J14" s="17">
        <v>473</v>
      </c>
      <c r="K14" s="17">
        <v>1380.1075000000001</v>
      </c>
      <c r="L14" s="17">
        <v>882</v>
      </c>
      <c r="M14" s="17">
        <v>5757.5599999999995</v>
      </c>
    </row>
    <row r="15" spans="1:14" ht="24" customHeight="1">
      <c r="A15" s="11">
        <v>60</v>
      </c>
      <c r="B15" s="36" t="s">
        <v>53</v>
      </c>
      <c r="C15" s="12">
        <v>139</v>
      </c>
      <c r="D15" s="30">
        <v>135</v>
      </c>
      <c r="E15" s="17">
        <v>1436.825</v>
      </c>
      <c r="F15" s="17">
        <v>15</v>
      </c>
      <c r="G15" s="17">
        <v>517</v>
      </c>
      <c r="H15" s="17">
        <v>267</v>
      </c>
      <c r="I15" s="17">
        <v>528.58750000000009</v>
      </c>
      <c r="J15" s="17">
        <v>283</v>
      </c>
      <c r="K15" s="17">
        <v>1137.0825</v>
      </c>
      <c r="L15" s="17">
        <v>657</v>
      </c>
      <c r="M15" s="17">
        <v>12861</v>
      </c>
    </row>
    <row r="16" spans="1:14" ht="24" customHeight="1">
      <c r="A16" s="11">
        <v>140</v>
      </c>
      <c r="B16" s="36" t="s">
        <v>53</v>
      </c>
      <c r="C16" s="12">
        <v>499</v>
      </c>
      <c r="D16" s="30">
        <v>13</v>
      </c>
      <c r="E16" s="17">
        <v>353</v>
      </c>
      <c r="F16" s="17">
        <v>2</v>
      </c>
      <c r="G16" s="17">
        <v>83</v>
      </c>
      <c r="H16" s="17">
        <v>21</v>
      </c>
      <c r="I16" s="17">
        <v>264.61750000000001</v>
      </c>
      <c r="J16" s="17">
        <v>22</v>
      </c>
      <c r="K16" s="17">
        <v>362.875</v>
      </c>
      <c r="L16" s="17">
        <v>90</v>
      </c>
      <c r="M16" s="17">
        <v>5392.2674999999999</v>
      </c>
    </row>
    <row r="17" spans="1:13" ht="24" customHeight="1">
      <c r="A17" s="930" t="s">
        <v>54</v>
      </c>
      <c r="B17" s="930"/>
      <c r="C17" s="986"/>
      <c r="D17" s="257">
        <v>3</v>
      </c>
      <c r="E17" s="727">
        <v>2300</v>
      </c>
      <c r="F17" s="727">
        <v>1</v>
      </c>
      <c r="G17" s="727">
        <v>500</v>
      </c>
      <c r="H17" s="727">
        <v>3</v>
      </c>
      <c r="I17" s="727">
        <v>1050</v>
      </c>
      <c r="J17" s="727">
        <v>3</v>
      </c>
      <c r="K17" s="727">
        <v>56.25</v>
      </c>
      <c r="L17" s="727">
        <v>1</v>
      </c>
      <c r="M17" s="727">
        <v>4.5</v>
      </c>
    </row>
    <row r="18" spans="1:13">
      <c r="D18" s="13"/>
    </row>
    <row r="19" spans="1:13">
      <c r="A19" s="1009" t="s">
        <v>145</v>
      </c>
      <c r="B19" s="1009"/>
      <c r="C19" s="1009"/>
      <c r="D19" s="1009"/>
      <c r="E19" s="1009"/>
      <c r="F19" s="1009"/>
      <c r="G19" s="1009"/>
      <c r="H19" s="1009"/>
      <c r="I19" s="1009"/>
      <c r="J19" s="1009"/>
      <c r="K19" s="1009"/>
      <c r="L19" s="1009"/>
      <c r="M19" s="1009"/>
    </row>
    <row r="20" spans="1:13">
      <c r="A20" s="1009" t="s">
        <v>146</v>
      </c>
      <c r="B20" s="1009"/>
      <c r="C20" s="1009"/>
      <c r="D20" s="1009"/>
      <c r="E20" s="1009"/>
      <c r="F20" s="1009"/>
      <c r="G20" s="1009"/>
      <c r="H20" s="1009"/>
      <c r="I20" s="1009"/>
      <c r="J20" s="1009"/>
      <c r="K20" s="1009"/>
      <c r="L20" s="1009"/>
      <c r="M20" s="1009"/>
    </row>
    <row r="22" spans="1:13">
      <c r="D22" s="13"/>
    </row>
  </sheetData>
  <mergeCells count="16">
    <mergeCell ref="A4:C4"/>
    <mergeCell ref="A5:C5"/>
    <mergeCell ref="L4:M4"/>
    <mergeCell ref="L5:M5"/>
    <mergeCell ref="A20:M20"/>
    <mergeCell ref="J4:K4"/>
    <mergeCell ref="J5:K5"/>
    <mergeCell ref="A9:C9"/>
    <mergeCell ref="A17:C17"/>
    <mergeCell ref="A19:M19"/>
    <mergeCell ref="D4:E4"/>
    <mergeCell ref="D5:E5"/>
    <mergeCell ref="F4:G4"/>
    <mergeCell ref="F5:G5"/>
    <mergeCell ref="H4:I4"/>
    <mergeCell ref="H5:I5"/>
  </mergeCells>
  <pageMargins left="0.39370078740157483" right="0.39370078740157483" top="0.78740157480314965" bottom="0.39370078740157483" header="0.19685039370078741" footer="0.19685039370078741"/>
  <pageSetup paperSize="9" scale="8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B050"/>
  </sheetPr>
  <dimension ref="A1:M29"/>
  <sheetViews>
    <sheetView workbookViewId="0">
      <selection activeCell="D1" sqref="D1"/>
    </sheetView>
  </sheetViews>
  <sheetFormatPr defaultRowHeight="21"/>
  <cols>
    <col min="1" max="1" width="11.125" style="3" customWidth="1"/>
    <col min="2" max="2" width="16.875" style="3" customWidth="1"/>
    <col min="3" max="3" width="11.875" style="3" customWidth="1"/>
    <col min="4" max="4" width="10.625" style="3" customWidth="1"/>
    <col min="5" max="5" width="12.125" style="3" customWidth="1"/>
    <col min="6" max="13" width="10.625" style="3" customWidth="1"/>
    <col min="14" max="16384" width="9" style="3"/>
  </cols>
  <sheetData>
    <row r="1" spans="1:13" s="178" customFormat="1">
      <c r="A1" s="177" t="s">
        <v>1818</v>
      </c>
      <c r="M1" s="97" t="s">
        <v>57</v>
      </c>
    </row>
    <row r="2" spans="1:13" s="178" customFormat="1">
      <c r="A2" s="177" t="s">
        <v>1819</v>
      </c>
      <c r="M2" s="97" t="s">
        <v>59</v>
      </c>
    </row>
    <row r="3" spans="1:13" s="179" customFormat="1"/>
    <row r="4" spans="1:13" s="179" customFormat="1" ht="21" customHeight="1">
      <c r="A4" s="933" t="s">
        <v>1594</v>
      </c>
      <c r="B4" s="934"/>
      <c r="C4" s="218"/>
      <c r="D4" s="964"/>
      <c r="E4" s="971"/>
      <c r="F4" s="964"/>
      <c r="G4" s="971"/>
      <c r="H4" s="964"/>
      <c r="I4" s="971"/>
      <c r="J4" s="964"/>
      <c r="K4" s="971"/>
      <c r="L4" s="964" t="s">
        <v>1576</v>
      </c>
      <c r="M4" s="914"/>
    </row>
    <row r="5" spans="1:13" s="179" customFormat="1" ht="21" customHeight="1">
      <c r="A5" s="935"/>
      <c r="B5" s="936"/>
      <c r="C5" s="413" t="s">
        <v>60</v>
      </c>
      <c r="D5" s="984" t="s">
        <v>155</v>
      </c>
      <c r="E5" s="981"/>
      <c r="F5" s="984" t="s">
        <v>136</v>
      </c>
      <c r="G5" s="981"/>
      <c r="H5" s="984" t="s">
        <v>137</v>
      </c>
      <c r="I5" s="981"/>
      <c r="J5" s="984" t="s">
        <v>138</v>
      </c>
      <c r="K5" s="981"/>
      <c r="L5" s="984" t="s">
        <v>1577</v>
      </c>
      <c r="M5" s="980"/>
    </row>
    <row r="6" spans="1:13" s="179" customFormat="1" ht="21" customHeight="1">
      <c r="A6" s="935"/>
      <c r="B6" s="936"/>
      <c r="C6" s="413" t="s">
        <v>36</v>
      </c>
      <c r="D6" s="984" t="s">
        <v>153</v>
      </c>
      <c r="E6" s="981"/>
      <c r="F6" s="984" t="s">
        <v>141</v>
      </c>
      <c r="G6" s="981"/>
      <c r="H6" s="984" t="s">
        <v>142</v>
      </c>
      <c r="I6" s="981"/>
      <c r="J6" s="984" t="s">
        <v>143</v>
      </c>
      <c r="K6" s="981"/>
      <c r="L6" s="984" t="s">
        <v>1575</v>
      </c>
      <c r="M6" s="980"/>
    </row>
    <row r="7" spans="1:13" s="179" customFormat="1">
      <c r="A7" s="935"/>
      <c r="B7" s="936"/>
      <c r="C7" s="219"/>
      <c r="D7" s="967"/>
      <c r="E7" s="968"/>
      <c r="F7" s="967"/>
      <c r="G7" s="968"/>
      <c r="H7" s="967"/>
      <c r="I7" s="968"/>
      <c r="J7" s="967"/>
      <c r="K7" s="968"/>
      <c r="L7" s="967" t="s">
        <v>1574</v>
      </c>
      <c r="M7" s="969"/>
    </row>
    <row r="8" spans="1:13" s="179" customFormat="1" ht="42">
      <c r="A8" s="996"/>
      <c r="B8" s="966"/>
      <c r="C8" s="506" t="s">
        <v>152</v>
      </c>
      <c r="D8" s="696" t="s">
        <v>37</v>
      </c>
      <c r="E8" s="696" t="s">
        <v>1593</v>
      </c>
      <c r="F8" s="696" t="s">
        <v>37</v>
      </c>
      <c r="G8" s="696" t="s">
        <v>152</v>
      </c>
      <c r="H8" s="696" t="s">
        <v>37</v>
      </c>
      <c r="I8" s="696" t="s">
        <v>152</v>
      </c>
      <c r="J8" s="696" t="s">
        <v>37</v>
      </c>
      <c r="K8" s="696" t="s">
        <v>152</v>
      </c>
      <c r="L8" s="696" t="s">
        <v>151</v>
      </c>
      <c r="M8" s="692" t="s">
        <v>1593</v>
      </c>
    </row>
    <row r="9" spans="1:13" s="179" customFormat="1">
      <c r="A9" s="536" t="s">
        <v>118</v>
      </c>
      <c r="B9" s="186" t="s">
        <v>36</v>
      </c>
      <c r="C9" s="235">
        <v>2598526</v>
      </c>
      <c r="D9" s="730">
        <v>110908</v>
      </c>
      <c r="E9" s="730">
        <v>1287238</v>
      </c>
      <c r="F9" s="730">
        <v>16172</v>
      </c>
      <c r="G9" s="730">
        <v>227826</v>
      </c>
      <c r="H9" s="730">
        <v>40693</v>
      </c>
      <c r="I9" s="730">
        <v>381940</v>
      </c>
      <c r="J9" s="730">
        <v>43616</v>
      </c>
      <c r="K9" s="730">
        <v>603607</v>
      </c>
      <c r="L9" s="730">
        <v>7690</v>
      </c>
      <c r="M9" s="730">
        <v>26520</v>
      </c>
    </row>
    <row r="10" spans="1:13">
      <c r="A10" s="8" t="s">
        <v>35</v>
      </c>
      <c r="B10" s="7" t="s">
        <v>34</v>
      </c>
      <c r="C10" s="22">
        <v>272206</v>
      </c>
      <c r="D10" s="682">
        <v>11952</v>
      </c>
      <c r="E10" s="682">
        <v>132483</v>
      </c>
      <c r="F10" s="682">
        <v>1104</v>
      </c>
      <c r="G10" s="682">
        <v>17638</v>
      </c>
      <c r="H10" s="682">
        <v>5206</v>
      </c>
      <c r="I10" s="682">
        <v>56151.927499999998</v>
      </c>
      <c r="J10" s="682">
        <v>3412</v>
      </c>
      <c r="K10" s="682">
        <v>36184</v>
      </c>
      <c r="L10" s="682">
        <v>1292</v>
      </c>
      <c r="M10" s="682">
        <v>4352</v>
      </c>
    </row>
    <row r="11" spans="1:13">
      <c r="A11" s="8" t="s">
        <v>33</v>
      </c>
      <c r="B11" s="7" t="s">
        <v>32</v>
      </c>
      <c r="C11" s="22">
        <v>102391</v>
      </c>
      <c r="D11" s="682">
        <v>5371</v>
      </c>
      <c r="E11" s="682">
        <v>71101</v>
      </c>
      <c r="F11" s="682">
        <v>1105</v>
      </c>
      <c r="G11" s="682">
        <v>16026</v>
      </c>
      <c r="H11" s="682">
        <v>592</v>
      </c>
      <c r="I11" s="682">
        <v>4375.9250000000002</v>
      </c>
      <c r="J11" s="682">
        <v>873</v>
      </c>
      <c r="K11" s="682">
        <v>9744</v>
      </c>
      <c r="L11" s="682">
        <v>87</v>
      </c>
      <c r="M11" s="682">
        <v>130</v>
      </c>
    </row>
    <row r="12" spans="1:13">
      <c r="A12" s="8" t="s">
        <v>31</v>
      </c>
      <c r="B12" s="7" t="s">
        <v>30</v>
      </c>
      <c r="C12" s="22">
        <v>223199</v>
      </c>
      <c r="D12" s="682">
        <v>7782</v>
      </c>
      <c r="E12" s="682">
        <v>123744</v>
      </c>
      <c r="F12" s="682">
        <v>2422</v>
      </c>
      <c r="G12" s="682">
        <v>30059</v>
      </c>
      <c r="H12" s="682">
        <v>1692</v>
      </c>
      <c r="I12" s="682">
        <v>11404.3475</v>
      </c>
      <c r="J12" s="682">
        <v>4370</v>
      </c>
      <c r="K12" s="682">
        <v>54993</v>
      </c>
      <c r="L12" s="682">
        <v>407</v>
      </c>
      <c r="M12" s="682">
        <v>880</v>
      </c>
    </row>
    <row r="13" spans="1:13">
      <c r="A13" s="8" t="s">
        <v>29</v>
      </c>
      <c r="B13" s="7" t="s">
        <v>28</v>
      </c>
      <c r="C13" s="22">
        <v>257881</v>
      </c>
      <c r="D13" s="682">
        <v>11174</v>
      </c>
      <c r="E13" s="682">
        <v>143621</v>
      </c>
      <c r="F13" s="682">
        <v>2299</v>
      </c>
      <c r="G13" s="682">
        <v>29456</v>
      </c>
      <c r="H13" s="682">
        <v>4688</v>
      </c>
      <c r="I13" s="682">
        <v>23361.82</v>
      </c>
      <c r="J13" s="682">
        <v>4481</v>
      </c>
      <c r="K13" s="682">
        <v>57869</v>
      </c>
      <c r="L13" s="682">
        <v>352</v>
      </c>
      <c r="M13" s="682">
        <v>1102</v>
      </c>
    </row>
    <row r="14" spans="1:13">
      <c r="A14" s="8" t="s">
        <v>27</v>
      </c>
      <c r="B14" s="7" t="s">
        <v>26</v>
      </c>
      <c r="C14" s="22">
        <v>213918</v>
      </c>
      <c r="D14" s="682">
        <v>13356</v>
      </c>
      <c r="E14" s="682">
        <v>167239</v>
      </c>
      <c r="F14" s="682">
        <v>431</v>
      </c>
      <c r="G14" s="682">
        <v>5075</v>
      </c>
      <c r="H14" s="682">
        <v>3718</v>
      </c>
      <c r="I14" s="682">
        <v>20565.27</v>
      </c>
      <c r="J14" s="682">
        <v>1136</v>
      </c>
      <c r="K14" s="682">
        <v>12836</v>
      </c>
      <c r="L14" s="682">
        <v>640</v>
      </c>
      <c r="M14" s="682">
        <v>1437</v>
      </c>
    </row>
    <row r="15" spans="1:13">
      <c r="A15" s="8" t="s">
        <v>25</v>
      </c>
      <c r="B15" s="7" t="s">
        <v>24</v>
      </c>
      <c r="C15" s="22">
        <v>74900</v>
      </c>
      <c r="D15" s="682">
        <v>3693</v>
      </c>
      <c r="E15" s="682">
        <v>51343</v>
      </c>
      <c r="F15" s="682">
        <v>137</v>
      </c>
      <c r="G15" s="682">
        <v>2158</v>
      </c>
      <c r="H15" s="682">
        <v>2724</v>
      </c>
      <c r="I15" s="682">
        <v>17064.1675</v>
      </c>
      <c r="J15" s="682">
        <v>358</v>
      </c>
      <c r="K15" s="682">
        <v>2631</v>
      </c>
      <c r="L15" s="682">
        <v>38</v>
      </c>
      <c r="M15" s="682">
        <v>42</v>
      </c>
    </row>
    <row r="16" spans="1:13">
      <c r="A16" s="8" t="s">
        <v>23</v>
      </c>
      <c r="B16" s="7" t="s">
        <v>22</v>
      </c>
      <c r="C16" s="22">
        <v>107469</v>
      </c>
      <c r="D16" s="682">
        <v>7002</v>
      </c>
      <c r="E16" s="682">
        <v>78469</v>
      </c>
      <c r="F16" s="682">
        <v>300</v>
      </c>
      <c r="G16" s="682">
        <v>4177</v>
      </c>
      <c r="H16" s="682">
        <v>680</v>
      </c>
      <c r="I16" s="682">
        <v>3790.79</v>
      </c>
      <c r="J16" s="682">
        <v>1518</v>
      </c>
      <c r="K16" s="682">
        <v>16100</v>
      </c>
      <c r="L16" s="682">
        <v>1158</v>
      </c>
      <c r="M16" s="682">
        <v>3144</v>
      </c>
    </row>
    <row r="17" spans="1:13">
      <c r="A17" s="8" t="s">
        <v>21</v>
      </c>
      <c r="B17" s="7" t="s">
        <v>20</v>
      </c>
      <c r="C17" s="22">
        <v>94112</v>
      </c>
      <c r="D17" s="682">
        <v>3725</v>
      </c>
      <c r="E17" s="682">
        <v>47164</v>
      </c>
      <c r="F17" s="682">
        <v>386</v>
      </c>
      <c r="G17" s="682">
        <v>8005</v>
      </c>
      <c r="H17" s="682">
        <v>242</v>
      </c>
      <c r="I17" s="682">
        <v>2259.6</v>
      </c>
      <c r="J17" s="682">
        <v>2310</v>
      </c>
      <c r="K17" s="682">
        <v>35320</v>
      </c>
      <c r="L17" s="682">
        <v>134</v>
      </c>
      <c r="M17" s="682">
        <v>320</v>
      </c>
    </row>
    <row r="18" spans="1:13">
      <c r="A18" s="8" t="s">
        <v>19</v>
      </c>
      <c r="B18" s="7" t="s">
        <v>18</v>
      </c>
      <c r="C18" s="22">
        <v>79505</v>
      </c>
      <c r="D18" s="682">
        <v>3362</v>
      </c>
      <c r="E18" s="682">
        <v>60328</v>
      </c>
      <c r="F18" s="682">
        <v>15</v>
      </c>
      <c r="G18" s="682">
        <v>226</v>
      </c>
      <c r="H18" s="682">
        <v>476</v>
      </c>
      <c r="I18" s="682">
        <v>10393.219999999999</v>
      </c>
      <c r="J18" s="682">
        <v>292</v>
      </c>
      <c r="K18" s="682">
        <v>3128</v>
      </c>
      <c r="L18" s="682">
        <v>577</v>
      </c>
      <c r="M18" s="682">
        <v>3878</v>
      </c>
    </row>
    <row r="19" spans="1:13">
      <c r="A19" s="8" t="s">
        <v>17</v>
      </c>
      <c r="B19" s="7" t="s">
        <v>16</v>
      </c>
      <c r="C19" s="22">
        <v>288152.65500000003</v>
      </c>
      <c r="D19" s="682">
        <v>8592</v>
      </c>
      <c r="E19" s="682">
        <v>62295</v>
      </c>
      <c r="F19" s="682">
        <v>593</v>
      </c>
      <c r="G19" s="682">
        <v>7809</v>
      </c>
      <c r="H19" s="682">
        <v>6728</v>
      </c>
      <c r="I19" s="682">
        <v>108444.12</v>
      </c>
      <c r="J19" s="682">
        <v>6250</v>
      </c>
      <c r="K19" s="682">
        <v>98827</v>
      </c>
      <c r="L19" s="682">
        <v>527</v>
      </c>
      <c r="M19" s="682">
        <v>2053</v>
      </c>
    </row>
    <row r="20" spans="1:13">
      <c r="A20" s="8" t="s">
        <v>15</v>
      </c>
      <c r="B20" s="7" t="s">
        <v>14</v>
      </c>
      <c r="C20" s="22">
        <v>143349</v>
      </c>
      <c r="D20" s="682">
        <v>5411</v>
      </c>
      <c r="E20" s="682">
        <v>38568</v>
      </c>
      <c r="F20" s="682">
        <v>429</v>
      </c>
      <c r="G20" s="682">
        <v>6077</v>
      </c>
      <c r="H20" s="682">
        <v>1677</v>
      </c>
      <c r="I20" s="682">
        <v>27696.04</v>
      </c>
      <c r="J20" s="682">
        <v>4626</v>
      </c>
      <c r="K20" s="682">
        <v>66445</v>
      </c>
      <c r="L20" s="682">
        <v>887</v>
      </c>
      <c r="M20" s="682">
        <v>3208</v>
      </c>
    </row>
    <row r="21" spans="1:13">
      <c r="A21" s="8" t="s">
        <v>13</v>
      </c>
      <c r="B21" s="7" t="s">
        <v>12</v>
      </c>
      <c r="C21" s="22">
        <v>160026</v>
      </c>
      <c r="D21" s="682">
        <v>6353</v>
      </c>
      <c r="E21" s="682">
        <v>73507</v>
      </c>
      <c r="F21" s="682">
        <v>1968</v>
      </c>
      <c r="G21" s="682">
        <v>28204</v>
      </c>
      <c r="H21" s="682">
        <v>3499</v>
      </c>
      <c r="I21" s="682">
        <v>25920.662499999999</v>
      </c>
      <c r="J21" s="682">
        <v>2157</v>
      </c>
      <c r="K21" s="682">
        <v>29478</v>
      </c>
      <c r="L21" s="682">
        <v>196</v>
      </c>
      <c r="M21" s="682">
        <v>194</v>
      </c>
    </row>
    <row r="22" spans="1:13">
      <c r="A22" s="8" t="s">
        <v>11</v>
      </c>
      <c r="B22" s="7" t="s">
        <v>10</v>
      </c>
      <c r="C22" s="22">
        <v>172192</v>
      </c>
      <c r="D22" s="682">
        <v>4152</v>
      </c>
      <c r="E22" s="682">
        <v>52443</v>
      </c>
      <c r="F22" s="682">
        <v>1290</v>
      </c>
      <c r="G22" s="682">
        <v>18269</v>
      </c>
      <c r="H22" s="682">
        <v>1762</v>
      </c>
      <c r="I22" s="682">
        <v>12861.375</v>
      </c>
      <c r="J22" s="682">
        <v>3651</v>
      </c>
      <c r="K22" s="682">
        <v>81849</v>
      </c>
      <c r="L22" s="682">
        <v>534</v>
      </c>
      <c r="M22" s="682">
        <v>2099</v>
      </c>
    </row>
    <row r="23" spans="1:13">
      <c r="A23" s="8" t="s">
        <v>9</v>
      </c>
      <c r="B23" s="7" t="s">
        <v>8</v>
      </c>
      <c r="C23" s="22">
        <v>78847</v>
      </c>
      <c r="D23" s="682">
        <v>4600</v>
      </c>
      <c r="E23" s="682">
        <v>54063</v>
      </c>
      <c r="F23" s="682">
        <v>176</v>
      </c>
      <c r="G23" s="682">
        <v>4745</v>
      </c>
      <c r="H23" s="682">
        <v>1961</v>
      </c>
      <c r="I23" s="682">
        <v>7822.165</v>
      </c>
      <c r="J23" s="682">
        <v>926</v>
      </c>
      <c r="K23" s="682">
        <v>8965</v>
      </c>
      <c r="L23" s="682">
        <v>145</v>
      </c>
      <c r="M23" s="682">
        <v>327</v>
      </c>
    </row>
    <row r="24" spans="1:13">
      <c r="A24" s="8" t="s">
        <v>7</v>
      </c>
      <c r="B24" s="7" t="s">
        <v>6</v>
      </c>
      <c r="C24" s="22">
        <v>124108</v>
      </c>
      <c r="D24" s="682">
        <v>3650</v>
      </c>
      <c r="E24" s="682">
        <v>23592</v>
      </c>
      <c r="F24" s="682">
        <v>539</v>
      </c>
      <c r="G24" s="682">
        <v>11682</v>
      </c>
      <c r="H24" s="682">
        <v>3937</v>
      </c>
      <c r="I24" s="682">
        <v>42228</v>
      </c>
      <c r="J24" s="682">
        <v>3586</v>
      </c>
      <c r="K24" s="682">
        <v>42407</v>
      </c>
      <c r="L24" s="682">
        <v>269</v>
      </c>
      <c r="M24" s="682">
        <v>1297</v>
      </c>
    </row>
    <row r="25" spans="1:13">
      <c r="A25" s="8" t="s">
        <v>5</v>
      </c>
      <c r="B25" s="7" t="s">
        <v>4</v>
      </c>
      <c r="C25" s="22">
        <v>46201</v>
      </c>
      <c r="D25" s="682">
        <v>3891</v>
      </c>
      <c r="E25" s="682">
        <v>34109</v>
      </c>
      <c r="F25" s="682">
        <v>115</v>
      </c>
      <c r="G25" s="682">
        <v>1755</v>
      </c>
      <c r="H25" s="682">
        <v>232</v>
      </c>
      <c r="I25" s="682">
        <v>2482.5500000000002</v>
      </c>
      <c r="J25" s="682">
        <v>706</v>
      </c>
      <c r="K25" s="682">
        <v>6619</v>
      </c>
      <c r="L25" s="682">
        <v>215</v>
      </c>
      <c r="M25" s="682">
        <v>402</v>
      </c>
    </row>
    <row r="26" spans="1:13">
      <c r="A26" s="8" t="s">
        <v>3</v>
      </c>
      <c r="B26" s="7" t="s">
        <v>2</v>
      </c>
      <c r="C26" s="22">
        <v>85400</v>
      </c>
      <c r="D26" s="682">
        <v>4065</v>
      </c>
      <c r="E26" s="682">
        <v>48610</v>
      </c>
      <c r="F26" s="682">
        <v>1288</v>
      </c>
      <c r="G26" s="682">
        <v>13487</v>
      </c>
      <c r="H26" s="682">
        <v>594</v>
      </c>
      <c r="I26" s="682">
        <v>3149.25</v>
      </c>
      <c r="J26" s="682">
        <v>1541</v>
      </c>
      <c r="K26" s="682">
        <v>18495</v>
      </c>
      <c r="L26" s="682">
        <v>89</v>
      </c>
      <c r="M26" s="682">
        <v>619</v>
      </c>
    </row>
    <row r="27" spans="1:13">
      <c r="A27" s="101" t="s">
        <v>1</v>
      </c>
      <c r="B27" s="102" t="s">
        <v>0</v>
      </c>
      <c r="C27" s="109">
        <v>74669</v>
      </c>
      <c r="D27" s="731">
        <v>2777</v>
      </c>
      <c r="E27" s="731">
        <v>24559</v>
      </c>
      <c r="F27" s="731">
        <v>1575</v>
      </c>
      <c r="G27" s="731">
        <v>22978</v>
      </c>
      <c r="H27" s="731">
        <v>285</v>
      </c>
      <c r="I27" s="731">
        <v>1968.7349999999999</v>
      </c>
      <c r="J27" s="731">
        <v>1423</v>
      </c>
      <c r="K27" s="731">
        <v>21717</v>
      </c>
      <c r="L27" s="731">
        <v>143</v>
      </c>
      <c r="M27" s="731">
        <v>1036</v>
      </c>
    </row>
    <row r="28" spans="1:13" s="9" customFormat="1"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</row>
    <row r="29" spans="1:13" s="9" customFormat="1"/>
  </sheetData>
  <mergeCells count="21">
    <mergeCell ref="L4:M4"/>
    <mergeCell ref="L7:M7"/>
    <mergeCell ref="J4:K4"/>
    <mergeCell ref="J7:K7"/>
    <mergeCell ref="H4:I4"/>
    <mergeCell ref="H7:I7"/>
    <mergeCell ref="L6:M6"/>
    <mergeCell ref="L5:M5"/>
    <mergeCell ref="H6:I6"/>
    <mergeCell ref="J6:K6"/>
    <mergeCell ref="H5:I5"/>
    <mergeCell ref="J5:K5"/>
    <mergeCell ref="A4:B8"/>
    <mergeCell ref="F4:G4"/>
    <mergeCell ref="F7:G7"/>
    <mergeCell ref="D4:E4"/>
    <mergeCell ref="D7:E7"/>
    <mergeCell ref="D6:E6"/>
    <mergeCell ref="F6:G6"/>
    <mergeCell ref="D5:E5"/>
    <mergeCell ref="F5:G5"/>
  </mergeCells>
  <pageMargins left="0.39370078740157483" right="0.39370078740157483" top="0.78740157480314965" bottom="0.39370078740157483" header="0.19685039370078741" footer="0.19685039370078741"/>
  <pageSetup paperSize="9" scale="8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00B050"/>
  </sheetPr>
  <dimension ref="A1:L28"/>
  <sheetViews>
    <sheetView workbookViewId="0">
      <selection activeCell="I9" sqref="I9"/>
    </sheetView>
  </sheetViews>
  <sheetFormatPr defaultRowHeight="21"/>
  <cols>
    <col min="1" max="1" width="11.375" style="3" customWidth="1"/>
    <col min="2" max="2" width="16.5" style="3" customWidth="1"/>
    <col min="3" max="12" width="12.125" style="3" customWidth="1"/>
    <col min="13" max="16384" width="9" style="3"/>
  </cols>
  <sheetData>
    <row r="1" spans="1:12" s="178" customFormat="1">
      <c r="A1" s="177" t="s">
        <v>1820</v>
      </c>
      <c r="L1" s="97" t="s">
        <v>57</v>
      </c>
    </row>
    <row r="2" spans="1:12" s="178" customFormat="1">
      <c r="A2" s="177" t="s">
        <v>1821</v>
      </c>
      <c r="L2" s="97" t="s">
        <v>59</v>
      </c>
    </row>
    <row r="3" spans="1:12" s="179" customFormat="1"/>
    <row r="4" spans="1:12" s="179" customFormat="1" ht="21" customHeight="1">
      <c r="A4" s="933" t="s">
        <v>1594</v>
      </c>
      <c r="B4" s="934"/>
      <c r="C4" s="964" t="s">
        <v>162</v>
      </c>
      <c r="D4" s="971"/>
      <c r="E4" s="964" t="s">
        <v>161</v>
      </c>
      <c r="F4" s="971"/>
      <c r="G4" s="964" t="s">
        <v>160</v>
      </c>
      <c r="H4" s="971"/>
      <c r="I4" s="964" t="s">
        <v>149</v>
      </c>
      <c r="J4" s="971"/>
      <c r="K4" s="964" t="s">
        <v>159</v>
      </c>
      <c r="L4" s="914"/>
    </row>
    <row r="5" spans="1:12" s="179" customFormat="1" ht="21" customHeight="1">
      <c r="A5" s="935"/>
      <c r="B5" s="936"/>
      <c r="C5" s="967" t="s">
        <v>1711</v>
      </c>
      <c r="D5" s="968"/>
      <c r="E5" s="967" t="s">
        <v>158</v>
      </c>
      <c r="F5" s="968"/>
      <c r="G5" s="967" t="s">
        <v>157</v>
      </c>
      <c r="H5" s="968"/>
      <c r="I5" s="967" t="s">
        <v>150</v>
      </c>
      <c r="J5" s="968"/>
      <c r="K5" s="967" t="s">
        <v>85</v>
      </c>
      <c r="L5" s="969"/>
    </row>
    <row r="6" spans="1:12" s="179" customFormat="1" ht="42">
      <c r="A6" s="996"/>
      <c r="B6" s="966"/>
      <c r="C6" s="208" t="s">
        <v>37</v>
      </c>
      <c r="D6" s="696" t="s">
        <v>152</v>
      </c>
      <c r="E6" s="696" t="s">
        <v>37</v>
      </c>
      <c r="F6" s="696" t="s">
        <v>152</v>
      </c>
      <c r="G6" s="696" t="s">
        <v>37</v>
      </c>
      <c r="H6" s="696" t="s">
        <v>152</v>
      </c>
      <c r="I6" s="696" t="s">
        <v>37</v>
      </c>
      <c r="J6" s="696" t="s">
        <v>70</v>
      </c>
      <c r="K6" s="696" t="s">
        <v>37</v>
      </c>
      <c r="L6" s="692" t="s">
        <v>156</v>
      </c>
    </row>
    <row r="7" spans="1:12" s="179" customFormat="1">
      <c r="A7" s="537" t="s">
        <v>118</v>
      </c>
      <c r="B7" s="186" t="s">
        <v>36</v>
      </c>
      <c r="C7" s="538">
        <v>1682</v>
      </c>
      <c r="D7" s="725">
        <v>11255</v>
      </c>
      <c r="E7" s="725">
        <v>734</v>
      </c>
      <c r="F7" s="725">
        <v>2632</v>
      </c>
      <c r="G7" s="725">
        <v>13047</v>
      </c>
      <c r="H7" s="725">
        <v>8698</v>
      </c>
      <c r="I7" s="725">
        <v>5821</v>
      </c>
      <c r="J7" s="725">
        <v>10363</v>
      </c>
      <c r="K7" s="725">
        <v>14055</v>
      </c>
      <c r="L7" s="725">
        <v>38447</v>
      </c>
    </row>
    <row r="8" spans="1:12">
      <c r="A8" s="8" t="s">
        <v>35</v>
      </c>
      <c r="B8" s="7" t="s">
        <v>34</v>
      </c>
      <c r="C8" s="539">
        <v>271</v>
      </c>
      <c r="D8" s="17">
        <v>1864</v>
      </c>
      <c r="E8" s="17">
        <v>228</v>
      </c>
      <c r="F8" s="17">
        <v>1570</v>
      </c>
      <c r="G8" s="17">
        <v>1935</v>
      </c>
      <c r="H8" s="17">
        <v>2134</v>
      </c>
      <c r="I8" s="17">
        <v>902</v>
      </c>
      <c r="J8" s="17">
        <v>1570</v>
      </c>
      <c r="K8" s="17">
        <v>3456</v>
      </c>
      <c r="L8" s="17">
        <v>18259</v>
      </c>
    </row>
    <row r="9" spans="1:12">
      <c r="A9" s="8" t="s">
        <v>33</v>
      </c>
      <c r="B9" s="7" t="s">
        <v>32</v>
      </c>
      <c r="C9" s="539">
        <v>21</v>
      </c>
      <c r="D9" s="17">
        <v>181</v>
      </c>
      <c r="E9" s="17">
        <v>5</v>
      </c>
      <c r="F9" s="17">
        <v>18</v>
      </c>
      <c r="G9" s="17">
        <v>251</v>
      </c>
      <c r="H9" s="17">
        <v>182</v>
      </c>
      <c r="I9" s="17">
        <v>253</v>
      </c>
      <c r="J9" s="17">
        <v>316</v>
      </c>
      <c r="K9" s="17">
        <v>536</v>
      </c>
      <c r="L9" s="17">
        <v>317</v>
      </c>
    </row>
    <row r="10" spans="1:12">
      <c r="A10" s="8" t="s">
        <v>31</v>
      </c>
      <c r="B10" s="7" t="s">
        <v>30</v>
      </c>
      <c r="C10" s="539">
        <v>177</v>
      </c>
      <c r="D10" s="17">
        <v>765</v>
      </c>
      <c r="E10" s="17">
        <v>17</v>
      </c>
      <c r="F10" s="17">
        <v>13</v>
      </c>
      <c r="G10" s="17">
        <v>688</v>
      </c>
      <c r="H10" s="17">
        <v>362</v>
      </c>
      <c r="I10" s="17">
        <v>425</v>
      </c>
      <c r="J10" s="17">
        <v>384</v>
      </c>
      <c r="K10" s="17">
        <v>961</v>
      </c>
      <c r="L10" s="17">
        <v>595</v>
      </c>
    </row>
    <row r="11" spans="1:12">
      <c r="A11" s="8" t="s">
        <v>29</v>
      </c>
      <c r="B11" s="7" t="s">
        <v>28</v>
      </c>
      <c r="C11" s="539">
        <v>177</v>
      </c>
      <c r="D11" s="17">
        <v>402</v>
      </c>
      <c r="E11" s="17">
        <v>95</v>
      </c>
      <c r="F11" s="17">
        <v>126</v>
      </c>
      <c r="G11" s="17">
        <v>1486</v>
      </c>
      <c r="H11" s="17">
        <v>602</v>
      </c>
      <c r="I11" s="17">
        <v>432</v>
      </c>
      <c r="J11" s="17">
        <v>682</v>
      </c>
      <c r="K11" s="17">
        <v>789</v>
      </c>
      <c r="L11" s="17">
        <v>659</v>
      </c>
    </row>
    <row r="12" spans="1:12">
      <c r="A12" s="8" t="s">
        <v>27</v>
      </c>
      <c r="B12" s="7" t="s">
        <v>26</v>
      </c>
      <c r="C12" s="539">
        <v>142</v>
      </c>
      <c r="D12" s="17">
        <v>527</v>
      </c>
      <c r="E12" s="17">
        <v>48</v>
      </c>
      <c r="F12" s="17">
        <v>114</v>
      </c>
      <c r="G12" s="17">
        <v>1206</v>
      </c>
      <c r="H12" s="17">
        <v>851</v>
      </c>
      <c r="I12" s="17">
        <v>879</v>
      </c>
      <c r="J12" s="17">
        <v>3791</v>
      </c>
      <c r="K12" s="17">
        <v>1091</v>
      </c>
      <c r="L12" s="17">
        <v>1483</v>
      </c>
    </row>
    <row r="13" spans="1:12">
      <c r="A13" s="8" t="s">
        <v>25</v>
      </c>
      <c r="B13" s="7" t="s">
        <v>24</v>
      </c>
      <c r="C13" s="539">
        <v>30</v>
      </c>
      <c r="D13" s="17">
        <v>82</v>
      </c>
      <c r="E13" s="17">
        <v>8</v>
      </c>
      <c r="F13" s="17">
        <v>3</v>
      </c>
      <c r="G13" s="17">
        <v>325</v>
      </c>
      <c r="H13" s="17">
        <v>76</v>
      </c>
      <c r="I13" s="17">
        <v>222</v>
      </c>
      <c r="J13" s="17">
        <v>307</v>
      </c>
      <c r="K13" s="17">
        <v>1290</v>
      </c>
      <c r="L13" s="17">
        <v>1194</v>
      </c>
    </row>
    <row r="14" spans="1:12">
      <c r="A14" s="8" t="s">
        <v>23</v>
      </c>
      <c r="B14" s="7" t="s">
        <v>22</v>
      </c>
      <c r="C14" s="539">
        <v>30</v>
      </c>
      <c r="D14" s="17">
        <v>158</v>
      </c>
      <c r="E14" s="17">
        <v>152</v>
      </c>
      <c r="F14" s="17">
        <v>103</v>
      </c>
      <c r="G14" s="17">
        <v>1246</v>
      </c>
      <c r="H14" s="17">
        <v>810</v>
      </c>
      <c r="I14" s="17">
        <v>410</v>
      </c>
      <c r="J14" s="17">
        <v>505</v>
      </c>
      <c r="K14" s="17">
        <v>284</v>
      </c>
      <c r="L14" s="17">
        <v>212</v>
      </c>
    </row>
    <row r="15" spans="1:12">
      <c r="A15" s="8" t="s">
        <v>21</v>
      </c>
      <c r="B15" s="7" t="s">
        <v>20</v>
      </c>
      <c r="C15" s="539">
        <v>19</v>
      </c>
      <c r="D15" s="17">
        <v>146</v>
      </c>
      <c r="E15" s="17">
        <v>18</v>
      </c>
      <c r="F15" s="17">
        <v>138</v>
      </c>
      <c r="G15" s="17">
        <v>276</v>
      </c>
      <c r="H15" s="17">
        <v>241</v>
      </c>
      <c r="I15" s="17">
        <v>110</v>
      </c>
      <c r="J15" s="17">
        <v>304</v>
      </c>
      <c r="K15" s="17">
        <v>178</v>
      </c>
      <c r="L15" s="17">
        <v>214</v>
      </c>
    </row>
    <row r="16" spans="1:12">
      <c r="A16" s="8" t="s">
        <v>19</v>
      </c>
      <c r="B16" s="7" t="s">
        <v>18</v>
      </c>
      <c r="C16" s="539">
        <v>20</v>
      </c>
      <c r="D16" s="17">
        <v>80</v>
      </c>
      <c r="E16" s="17">
        <v>13</v>
      </c>
      <c r="F16" s="17">
        <v>33</v>
      </c>
      <c r="G16" s="17">
        <v>832</v>
      </c>
      <c r="H16" s="17">
        <v>434</v>
      </c>
      <c r="I16" s="17">
        <v>284</v>
      </c>
      <c r="J16" s="17">
        <v>723</v>
      </c>
      <c r="K16" s="17">
        <v>117</v>
      </c>
      <c r="L16" s="17">
        <v>282</v>
      </c>
    </row>
    <row r="17" spans="1:12">
      <c r="A17" s="8" t="s">
        <v>17</v>
      </c>
      <c r="B17" s="7" t="s">
        <v>16</v>
      </c>
      <c r="C17" s="539">
        <v>55</v>
      </c>
      <c r="D17" s="17">
        <v>2351</v>
      </c>
      <c r="E17" s="17">
        <v>25</v>
      </c>
      <c r="F17" s="17">
        <v>81</v>
      </c>
      <c r="G17" s="17">
        <v>1167</v>
      </c>
      <c r="H17" s="17">
        <v>601</v>
      </c>
      <c r="I17" s="17">
        <v>314</v>
      </c>
      <c r="J17" s="17">
        <v>270</v>
      </c>
      <c r="K17" s="17">
        <v>1415</v>
      </c>
      <c r="L17" s="17">
        <v>5422</v>
      </c>
    </row>
    <row r="18" spans="1:12">
      <c r="A18" s="8" t="s">
        <v>15</v>
      </c>
      <c r="B18" s="7" t="s">
        <v>14</v>
      </c>
      <c r="C18" s="539">
        <v>64</v>
      </c>
      <c r="D18" s="17">
        <v>355</v>
      </c>
      <c r="E18" s="17">
        <v>16</v>
      </c>
      <c r="F18" s="17">
        <v>45</v>
      </c>
      <c r="G18" s="17">
        <v>656</v>
      </c>
      <c r="H18" s="17">
        <v>410</v>
      </c>
      <c r="I18" s="17">
        <v>140</v>
      </c>
      <c r="J18" s="17">
        <v>104</v>
      </c>
      <c r="K18" s="17">
        <v>355</v>
      </c>
      <c r="L18" s="17">
        <v>441</v>
      </c>
    </row>
    <row r="19" spans="1:12">
      <c r="A19" s="8" t="s">
        <v>13</v>
      </c>
      <c r="B19" s="7" t="s">
        <v>12</v>
      </c>
      <c r="C19" s="539">
        <v>131</v>
      </c>
      <c r="D19" s="17">
        <v>821</v>
      </c>
      <c r="E19" s="17">
        <v>11</v>
      </c>
      <c r="F19" s="17">
        <v>132</v>
      </c>
      <c r="G19" s="17">
        <v>751</v>
      </c>
      <c r="H19" s="17">
        <v>239</v>
      </c>
      <c r="I19" s="17">
        <v>411</v>
      </c>
      <c r="J19" s="17">
        <v>275</v>
      </c>
      <c r="K19" s="17">
        <v>1654</v>
      </c>
      <c r="L19" s="17">
        <v>1255</v>
      </c>
    </row>
    <row r="20" spans="1:12">
      <c r="A20" s="8" t="s">
        <v>11</v>
      </c>
      <c r="B20" s="7" t="s">
        <v>10</v>
      </c>
      <c r="C20" s="539">
        <v>187</v>
      </c>
      <c r="D20" s="17">
        <v>983</v>
      </c>
      <c r="E20" s="17">
        <v>3</v>
      </c>
      <c r="F20" s="17">
        <v>67</v>
      </c>
      <c r="G20" s="17">
        <v>68</v>
      </c>
      <c r="H20" s="17">
        <v>117</v>
      </c>
      <c r="I20" s="17">
        <v>27</v>
      </c>
      <c r="J20" s="17">
        <v>29</v>
      </c>
      <c r="K20" s="17">
        <v>161</v>
      </c>
      <c r="L20" s="17">
        <v>3475</v>
      </c>
    </row>
    <row r="21" spans="1:12">
      <c r="A21" s="8" t="s">
        <v>9</v>
      </c>
      <c r="B21" s="7" t="s">
        <v>8</v>
      </c>
      <c r="C21" s="539">
        <v>46</v>
      </c>
      <c r="D21" s="17">
        <v>149</v>
      </c>
      <c r="E21" s="17">
        <v>34</v>
      </c>
      <c r="F21" s="17">
        <v>73</v>
      </c>
      <c r="G21" s="17">
        <v>633</v>
      </c>
      <c r="H21" s="17">
        <v>560</v>
      </c>
      <c r="I21" s="17">
        <v>555</v>
      </c>
      <c r="J21" s="17">
        <v>398</v>
      </c>
      <c r="K21" s="17">
        <v>500</v>
      </c>
      <c r="L21" s="17">
        <v>1745</v>
      </c>
    </row>
    <row r="22" spans="1:12">
      <c r="A22" s="8" t="s">
        <v>7</v>
      </c>
      <c r="B22" s="7" t="s">
        <v>6</v>
      </c>
      <c r="C22" s="539">
        <v>22</v>
      </c>
      <c r="D22" s="17">
        <v>616</v>
      </c>
      <c r="E22" s="17">
        <v>12</v>
      </c>
      <c r="F22" s="17">
        <v>34</v>
      </c>
      <c r="G22" s="17">
        <v>367</v>
      </c>
      <c r="H22" s="17">
        <v>479</v>
      </c>
      <c r="I22" s="17">
        <v>31</v>
      </c>
      <c r="J22" s="17">
        <v>34</v>
      </c>
      <c r="K22" s="17">
        <v>310</v>
      </c>
      <c r="L22" s="17">
        <v>1739</v>
      </c>
    </row>
    <row r="23" spans="1:12">
      <c r="A23" s="8" t="s">
        <v>5</v>
      </c>
      <c r="B23" s="7" t="s">
        <v>4</v>
      </c>
      <c r="C23" s="539">
        <v>30</v>
      </c>
      <c r="D23" s="17">
        <v>168</v>
      </c>
      <c r="E23" s="17">
        <v>20</v>
      </c>
      <c r="F23" s="17">
        <v>37</v>
      </c>
      <c r="G23" s="17">
        <v>411</v>
      </c>
      <c r="H23" s="17">
        <v>288</v>
      </c>
      <c r="I23" s="17">
        <v>87</v>
      </c>
      <c r="J23" s="17">
        <v>109</v>
      </c>
      <c r="K23" s="17">
        <v>235</v>
      </c>
      <c r="L23" s="17">
        <v>231</v>
      </c>
    </row>
    <row r="24" spans="1:12">
      <c r="A24" s="8" t="s">
        <v>3</v>
      </c>
      <c r="B24" s="7" t="s">
        <v>2</v>
      </c>
      <c r="C24" s="539">
        <v>130</v>
      </c>
      <c r="D24" s="17">
        <v>666</v>
      </c>
      <c r="E24" s="17">
        <v>13</v>
      </c>
      <c r="F24" s="17">
        <v>17</v>
      </c>
      <c r="G24" s="17">
        <v>236</v>
      </c>
      <c r="H24" s="17">
        <v>170</v>
      </c>
      <c r="I24" s="17">
        <v>85</v>
      </c>
      <c r="J24" s="17">
        <v>109</v>
      </c>
      <c r="K24" s="17">
        <v>66</v>
      </c>
      <c r="L24" s="17">
        <v>78</v>
      </c>
    </row>
    <row r="25" spans="1:12">
      <c r="A25" s="101" t="s">
        <v>1</v>
      </c>
      <c r="B25" s="102" t="s">
        <v>0</v>
      </c>
      <c r="C25" s="540">
        <v>130</v>
      </c>
      <c r="D25" s="727">
        <v>941</v>
      </c>
      <c r="E25" s="727">
        <v>16</v>
      </c>
      <c r="F25" s="727">
        <v>28</v>
      </c>
      <c r="G25" s="727">
        <v>513</v>
      </c>
      <c r="H25" s="727">
        <v>142</v>
      </c>
      <c r="I25" s="727">
        <v>254</v>
      </c>
      <c r="J25" s="727">
        <v>453</v>
      </c>
      <c r="K25" s="727">
        <v>657</v>
      </c>
      <c r="L25" s="727">
        <v>846</v>
      </c>
    </row>
    <row r="26" spans="1:12"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1:12" s="9" customFormat="1"/>
    <row r="28" spans="1:12" s="9" customFormat="1"/>
  </sheetData>
  <mergeCells count="11">
    <mergeCell ref="A4:B6"/>
    <mergeCell ref="K4:L4"/>
    <mergeCell ref="K5:L5"/>
    <mergeCell ref="C4:D4"/>
    <mergeCell ref="C5:D5"/>
    <mergeCell ref="E4:F4"/>
    <mergeCell ref="E5:F5"/>
    <mergeCell ref="G4:H4"/>
    <mergeCell ref="G5:H5"/>
    <mergeCell ref="I4:J4"/>
    <mergeCell ref="I5:J5"/>
  </mergeCells>
  <pageMargins left="0.39370078740157483" right="0.39370078740157483" top="0.78740157480314965" bottom="0.39370078740157483" header="0.19685039370078741" footer="0.19685039370078741"/>
  <pageSetup paperSize="9" scale="8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B050"/>
  </sheetPr>
  <dimension ref="A1:I22"/>
  <sheetViews>
    <sheetView workbookViewId="0">
      <selection activeCell="C5" sqref="C5"/>
    </sheetView>
  </sheetViews>
  <sheetFormatPr defaultRowHeight="21"/>
  <cols>
    <col min="1" max="1" width="32.5" style="3" customWidth="1"/>
    <col min="2" max="9" width="14.625" style="3" customWidth="1"/>
    <col min="10" max="16384" width="9" style="3"/>
  </cols>
  <sheetData>
    <row r="1" spans="1:9" s="179" customFormat="1">
      <c r="A1" s="207" t="s">
        <v>163</v>
      </c>
    </row>
    <row r="2" spans="1:9" s="178" customFormat="1">
      <c r="A2" s="950" t="s">
        <v>164</v>
      </c>
      <c r="B2" s="950"/>
      <c r="C2" s="950"/>
      <c r="D2" s="950"/>
      <c r="E2" s="950"/>
      <c r="F2" s="950"/>
      <c r="G2" s="950"/>
      <c r="H2" s="1013" t="s">
        <v>57</v>
      </c>
      <c r="I2" s="1013"/>
    </row>
    <row r="3" spans="1:9" s="178" customFormat="1">
      <c r="A3" s="950" t="s">
        <v>165</v>
      </c>
      <c r="B3" s="950"/>
      <c r="C3" s="950"/>
      <c r="D3" s="950"/>
      <c r="E3" s="950"/>
      <c r="F3" s="950"/>
      <c r="G3" s="950"/>
      <c r="H3" s="1013" t="s">
        <v>59</v>
      </c>
      <c r="I3" s="1013"/>
    </row>
    <row r="4" spans="1:9" s="179" customFormat="1">
      <c r="A4" s="1014" t="s">
        <v>1804</v>
      </c>
      <c r="B4" s="1014"/>
      <c r="H4" s="1013" t="s">
        <v>166</v>
      </c>
      <c r="I4" s="1013"/>
    </row>
    <row r="5" spans="1:9" s="179" customFormat="1">
      <c r="A5" s="207"/>
      <c r="H5" s="1013" t="s">
        <v>167</v>
      </c>
      <c r="I5" s="1013"/>
    </row>
    <row r="6" spans="1:9" s="179" customFormat="1">
      <c r="A6" s="227"/>
      <c r="B6" s="227"/>
      <c r="C6" s="227"/>
      <c r="D6" s="227"/>
      <c r="E6" s="227"/>
      <c r="F6" s="227"/>
      <c r="G6" s="227"/>
      <c r="H6" s="227"/>
      <c r="I6" s="227"/>
    </row>
    <row r="7" spans="1:9" s="179" customFormat="1" ht="21" customHeight="1">
      <c r="A7" s="204" t="s">
        <v>63</v>
      </c>
      <c r="B7" s="1010" t="s">
        <v>51</v>
      </c>
      <c r="C7" s="1011"/>
      <c r="D7" s="1011"/>
      <c r="E7" s="1012"/>
      <c r="F7" s="1010" t="s">
        <v>1712</v>
      </c>
      <c r="G7" s="1011"/>
      <c r="H7" s="1011"/>
      <c r="I7" s="1011"/>
    </row>
    <row r="8" spans="1:9" s="179" customFormat="1">
      <c r="A8" s="243" t="s">
        <v>169</v>
      </c>
      <c r="B8" s="218" t="s">
        <v>66</v>
      </c>
      <c r="C8" s="218" t="s">
        <v>170</v>
      </c>
      <c r="D8" s="218" t="s">
        <v>171</v>
      </c>
      <c r="E8" s="218" t="s">
        <v>172</v>
      </c>
      <c r="F8" s="218" t="s">
        <v>66</v>
      </c>
      <c r="G8" s="218" t="s">
        <v>170</v>
      </c>
      <c r="H8" s="218" t="s">
        <v>171</v>
      </c>
      <c r="I8" s="221" t="s">
        <v>172</v>
      </c>
    </row>
    <row r="9" spans="1:9" s="179" customFormat="1">
      <c r="A9" s="244"/>
      <c r="B9" s="219" t="s">
        <v>68</v>
      </c>
      <c r="C9" s="698" t="s">
        <v>173</v>
      </c>
      <c r="D9" s="698" t="s">
        <v>174</v>
      </c>
      <c r="E9" s="698" t="s">
        <v>175</v>
      </c>
      <c r="F9" s="698" t="s">
        <v>68</v>
      </c>
      <c r="G9" s="698" t="s">
        <v>173</v>
      </c>
      <c r="H9" s="698" t="s">
        <v>174</v>
      </c>
      <c r="I9" s="695" t="s">
        <v>175</v>
      </c>
    </row>
    <row r="10" spans="1:9" s="179" customFormat="1" ht="24" customHeight="1">
      <c r="A10" s="245" t="s">
        <v>51</v>
      </c>
      <c r="B10" s="235">
        <f>SUM(B11:B20)</f>
        <v>110728</v>
      </c>
      <c r="C10" s="730">
        <f t="shared" ref="C10:I10" si="0">SUM(C11:C20)</f>
        <v>1694308</v>
      </c>
      <c r="D10" s="730">
        <f t="shared" si="0"/>
        <v>1688359</v>
      </c>
      <c r="E10" s="730">
        <f t="shared" si="0"/>
        <v>1144878</v>
      </c>
      <c r="F10" s="730">
        <f t="shared" si="0"/>
        <v>27281</v>
      </c>
      <c r="G10" s="730">
        <f t="shared" si="0"/>
        <v>161066</v>
      </c>
      <c r="H10" s="730">
        <f t="shared" si="0"/>
        <v>160246</v>
      </c>
      <c r="I10" s="730">
        <f t="shared" si="0"/>
        <v>90152</v>
      </c>
    </row>
    <row r="11" spans="1:9" ht="24" customHeight="1">
      <c r="A11" s="24" t="s">
        <v>176</v>
      </c>
      <c r="B11" s="22">
        <v>754</v>
      </c>
      <c r="C11" s="682">
        <v>980</v>
      </c>
      <c r="D11" s="682">
        <v>979</v>
      </c>
      <c r="E11" s="682">
        <v>685</v>
      </c>
      <c r="F11" s="682">
        <v>565</v>
      </c>
      <c r="G11" s="682">
        <v>675</v>
      </c>
      <c r="H11" s="682">
        <v>674</v>
      </c>
      <c r="I11" s="682">
        <v>465</v>
      </c>
    </row>
    <row r="12" spans="1:9" ht="24" customHeight="1">
      <c r="A12" s="24" t="s">
        <v>1443</v>
      </c>
      <c r="B12" s="22">
        <v>17534</v>
      </c>
      <c r="C12" s="682">
        <v>83095</v>
      </c>
      <c r="D12" s="682">
        <v>82836</v>
      </c>
      <c r="E12" s="682">
        <v>57203</v>
      </c>
      <c r="F12" s="682">
        <v>6757</v>
      </c>
      <c r="G12" s="682">
        <v>22019</v>
      </c>
      <c r="H12" s="682">
        <v>21951</v>
      </c>
      <c r="I12" s="682">
        <v>13733</v>
      </c>
    </row>
    <row r="13" spans="1:9" ht="24" customHeight="1">
      <c r="A13" s="24" t="s">
        <v>1444</v>
      </c>
      <c r="B13" s="22">
        <v>17179</v>
      </c>
      <c r="C13" s="682">
        <v>148837</v>
      </c>
      <c r="D13" s="682">
        <v>148256</v>
      </c>
      <c r="E13" s="682">
        <v>102533</v>
      </c>
      <c r="F13" s="682">
        <v>3415</v>
      </c>
      <c r="G13" s="682">
        <v>15460</v>
      </c>
      <c r="H13" s="682">
        <v>15387</v>
      </c>
      <c r="I13" s="682">
        <v>9314</v>
      </c>
    </row>
    <row r="14" spans="1:9" ht="24" customHeight="1">
      <c r="A14" s="24" t="s">
        <v>1445</v>
      </c>
      <c r="B14" s="22">
        <v>34341</v>
      </c>
      <c r="C14" s="682">
        <v>475115</v>
      </c>
      <c r="D14" s="682">
        <v>473650</v>
      </c>
      <c r="E14" s="682">
        <v>325585</v>
      </c>
      <c r="F14" s="682">
        <v>6290</v>
      </c>
      <c r="G14" s="682">
        <v>34914</v>
      </c>
      <c r="H14" s="682">
        <v>34747</v>
      </c>
      <c r="I14" s="682">
        <v>19654</v>
      </c>
    </row>
    <row r="15" spans="1:9" ht="24" customHeight="1">
      <c r="A15" s="24" t="s">
        <v>177</v>
      </c>
      <c r="B15" s="22">
        <v>28696</v>
      </c>
      <c r="C15" s="682">
        <v>607831</v>
      </c>
      <c r="D15" s="682">
        <v>606180</v>
      </c>
      <c r="E15" s="682">
        <v>410372</v>
      </c>
      <c r="F15" s="682">
        <v>6464</v>
      </c>
      <c r="G15" s="682">
        <v>47712</v>
      </c>
      <c r="H15" s="682">
        <v>47474</v>
      </c>
      <c r="I15" s="682">
        <v>25805</v>
      </c>
    </row>
    <row r="16" spans="1:9" ht="24" customHeight="1">
      <c r="A16" s="24" t="s">
        <v>178</v>
      </c>
      <c r="B16" s="22">
        <v>8149</v>
      </c>
      <c r="C16" s="682">
        <v>231879</v>
      </c>
      <c r="D16" s="682">
        <v>230776</v>
      </c>
      <c r="E16" s="682">
        <v>152675</v>
      </c>
      <c r="F16" s="682">
        <v>2286</v>
      </c>
      <c r="G16" s="682">
        <v>22418</v>
      </c>
      <c r="H16" s="682">
        <v>22221</v>
      </c>
      <c r="I16" s="682">
        <v>11851</v>
      </c>
    </row>
    <row r="17" spans="1:9" ht="24" customHeight="1">
      <c r="A17" s="24" t="s">
        <v>179</v>
      </c>
      <c r="B17" s="22">
        <v>3697</v>
      </c>
      <c r="C17" s="682">
        <v>127883</v>
      </c>
      <c r="D17" s="682">
        <v>127217</v>
      </c>
      <c r="E17" s="682">
        <v>82989</v>
      </c>
      <c r="F17" s="682">
        <v>1276</v>
      </c>
      <c r="G17" s="682">
        <v>14834</v>
      </c>
      <c r="H17" s="682">
        <v>14763</v>
      </c>
      <c r="I17" s="682">
        <v>7462</v>
      </c>
    </row>
    <row r="18" spans="1:9" ht="24" customHeight="1">
      <c r="A18" s="24" t="s">
        <v>180</v>
      </c>
      <c r="B18" s="22">
        <v>251</v>
      </c>
      <c r="C18" s="682">
        <v>12535</v>
      </c>
      <c r="D18" s="682">
        <v>12312</v>
      </c>
      <c r="E18" s="682">
        <v>8432</v>
      </c>
      <c r="F18" s="682">
        <v>128</v>
      </c>
      <c r="G18" s="682">
        <v>1703</v>
      </c>
      <c r="H18" s="682">
        <v>1698</v>
      </c>
      <c r="I18" s="682">
        <v>955</v>
      </c>
    </row>
    <row r="19" spans="1:9" ht="24" customHeight="1">
      <c r="A19" s="24" t="s">
        <v>181</v>
      </c>
      <c r="B19" s="22">
        <v>122</v>
      </c>
      <c r="C19" s="682">
        <v>4240</v>
      </c>
      <c r="D19" s="682">
        <v>4240</v>
      </c>
      <c r="E19" s="682">
        <v>3178</v>
      </c>
      <c r="F19" s="682">
        <v>97</v>
      </c>
      <c r="G19" s="682">
        <v>1288</v>
      </c>
      <c r="H19" s="682">
        <v>1288</v>
      </c>
      <c r="I19" s="682">
        <v>901</v>
      </c>
    </row>
    <row r="20" spans="1:9" ht="24" customHeight="1">
      <c r="A20" s="246" t="s">
        <v>182</v>
      </c>
      <c r="B20" s="109">
        <v>5</v>
      </c>
      <c r="C20" s="731">
        <v>1913</v>
      </c>
      <c r="D20" s="731">
        <v>1913</v>
      </c>
      <c r="E20" s="731">
        <v>1226</v>
      </c>
      <c r="F20" s="731">
        <v>3</v>
      </c>
      <c r="G20" s="731">
        <v>43</v>
      </c>
      <c r="H20" s="731">
        <v>43</v>
      </c>
      <c r="I20" s="731">
        <v>12</v>
      </c>
    </row>
    <row r="22" spans="1:9">
      <c r="A22" s="2"/>
    </row>
  </sheetData>
  <mergeCells count="9">
    <mergeCell ref="B7:E7"/>
    <mergeCell ref="F7:I7"/>
    <mergeCell ref="A2:G2"/>
    <mergeCell ref="H2:I2"/>
    <mergeCell ref="A3:G3"/>
    <mergeCell ref="H3:I3"/>
    <mergeCell ref="H4:I4"/>
    <mergeCell ref="H5:I5"/>
    <mergeCell ref="A4:B4"/>
  </mergeCells>
  <pageMargins left="0.39370078740157483" right="0.39370078740157483" top="0.78740157480314965" bottom="0.39370078740157483" header="0.19685039370078741" footer="0.19685039370078741"/>
  <pageSetup paperSize="9" scale="8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M27"/>
  <sheetViews>
    <sheetView workbookViewId="0">
      <selection activeCell="F15" sqref="F15"/>
    </sheetView>
  </sheetViews>
  <sheetFormatPr defaultRowHeight="21"/>
  <cols>
    <col min="1" max="1" width="6.375" style="1" customWidth="1"/>
    <col min="2" max="2" width="15.625" style="1" customWidth="1"/>
    <col min="3" max="3" width="20.25" style="1" customWidth="1"/>
    <col min="4" max="4" width="17.625" style="1" customWidth="1"/>
    <col min="5" max="5" width="10.625" style="1" customWidth="1"/>
    <col min="6" max="6" width="19.875" style="1" customWidth="1"/>
    <col min="7" max="7" width="13.125" style="1" customWidth="1"/>
    <col min="8" max="8" width="20.5" style="1" customWidth="1"/>
    <col min="9" max="9" width="13.625" style="1" customWidth="1"/>
    <col min="10" max="16384" width="9" style="1"/>
  </cols>
  <sheetData>
    <row r="1" spans="1:13" s="178" customFormat="1">
      <c r="A1" s="177" t="s">
        <v>45</v>
      </c>
    </row>
    <row r="2" spans="1:13" s="178" customFormat="1">
      <c r="A2" s="177" t="s">
        <v>44</v>
      </c>
    </row>
    <row r="3" spans="1:13" s="179" customFormat="1">
      <c r="A3" s="182"/>
    </row>
    <row r="4" spans="1:13" s="179" customFormat="1" ht="21" customHeight="1">
      <c r="A4" s="933" t="s">
        <v>43</v>
      </c>
      <c r="B4" s="933"/>
      <c r="C4" s="934"/>
      <c r="D4" s="931" t="s">
        <v>42</v>
      </c>
      <c r="E4" s="932"/>
      <c r="F4" s="937" t="s">
        <v>41</v>
      </c>
      <c r="G4" s="938"/>
      <c r="H4" s="937" t="s">
        <v>40</v>
      </c>
      <c r="I4" s="939"/>
    </row>
    <row r="5" spans="1:13" s="179" customFormat="1" ht="21" customHeight="1">
      <c r="A5" s="935" t="s">
        <v>39</v>
      </c>
      <c r="B5" s="935"/>
      <c r="C5" s="936"/>
      <c r="D5" s="905" t="s">
        <v>38</v>
      </c>
      <c r="E5" s="906"/>
      <c r="F5" s="918" t="s">
        <v>50</v>
      </c>
      <c r="G5" s="919"/>
      <c r="H5" s="918" t="s">
        <v>1676</v>
      </c>
      <c r="I5" s="920"/>
    </row>
    <row r="6" spans="1:13" s="179" customFormat="1">
      <c r="A6" s="183"/>
      <c r="B6" s="183"/>
      <c r="C6" s="184"/>
      <c r="D6" s="905" t="s">
        <v>37</v>
      </c>
      <c r="E6" s="906"/>
      <c r="F6" s="907" t="s">
        <v>37</v>
      </c>
      <c r="G6" s="908"/>
      <c r="H6" s="907" t="s">
        <v>37</v>
      </c>
      <c r="I6" s="909"/>
      <c r="J6" s="185"/>
      <c r="K6" s="185"/>
      <c r="L6" s="185"/>
      <c r="M6" s="185"/>
    </row>
    <row r="7" spans="1:13" s="179" customFormat="1">
      <c r="A7" s="929"/>
      <c r="B7" s="536" t="s">
        <v>118</v>
      </c>
      <c r="C7" s="186" t="s">
        <v>36</v>
      </c>
      <c r="D7" s="187">
        <v>145177</v>
      </c>
      <c r="E7" s="716"/>
      <c r="F7" s="716">
        <v>117801</v>
      </c>
      <c r="G7" s="716"/>
      <c r="H7" s="716">
        <v>27376</v>
      </c>
      <c r="I7" s="717"/>
      <c r="J7" s="185"/>
      <c r="K7" s="185"/>
      <c r="L7" s="185"/>
      <c r="M7" s="185"/>
    </row>
    <row r="8" spans="1:13" s="3" customFormat="1">
      <c r="A8" s="910"/>
      <c r="B8" s="8" t="s">
        <v>35</v>
      </c>
      <c r="C8" s="7" t="s">
        <v>34</v>
      </c>
      <c r="D8" s="98">
        <v>16590</v>
      </c>
      <c r="E8" s="6"/>
      <c r="F8" s="6">
        <v>11134</v>
      </c>
      <c r="G8" s="6"/>
      <c r="H8" s="6">
        <v>5456</v>
      </c>
      <c r="I8" s="100"/>
      <c r="J8" s="5"/>
      <c r="K8" s="5"/>
      <c r="L8" s="5"/>
      <c r="M8" s="5"/>
    </row>
    <row r="9" spans="1:13" s="3" customFormat="1">
      <c r="A9" s="910"/>
      <c r="B9" s="8" t="s">
        <v>33</v>
      </c>
      <c r="C9" s="7" t="s">
        <v>32</v>
      </c>
      <c r="D9" s="98">
        <v>6253</v>
      </c>
      <c r="E9" s="6"/>
      <c r="F9" s="6">
        <v>5404</v>
      </c>
      <c r="G9" s="6"/>
      <c r="H9" s="95">
        <v>849</v>
      </c>
      <c r="I9" s="100"/>
      <c r="J9" s="5"/>
      <c r="K9" s="5"/>
      <c r="L9" s="5"/>
      <c r="M9" s="5"/>
    </row>
    <row r="10" spans="1:13" s="3" customFormat="1">
      <c r="A10" s="910"/>
      <c r="B10" s="8" t="s">
        <v>31</v>
      </c>
      <c r="C10" s="7" t="s">
        <v>30</v>
      </c>
      <c r="D10" s="98">
        <v>9375</v>
      </c>
      <c r="E10" s="6"/>
      <c r="F10" s="6">
        <v>8263</v>
      </c>
      <c r="G10" s="6"/>
      <c r="H10" s="6">
        <v>1112</v>
      </c>
      <c r="I10" s="100"/>
      <c r="J10" s="5"/>
      <c r="K10" s="5"/>
      <c r="L10" s="5"/>
      <c r="M10" s="5"/>
    </row>
    <row r="11" spans="1:13" s="3" customFormat="1">
      <c r="A11" s="910"/>
      <c r="B11" s="8" t="s">
        <v>29</v>
      </c>
      <c r="C11" s="7" t="s">
        <v>28</v>
      </c>
      <c r="D11" s="98">
        <v>13042</v>
      </c>
      <c r="E11" s="6"/>
      <c r="F11" s="6">
        <v>11915</v>
      </c>
      <c r="G11" s="6"/>
      <c r="H11" s="6">
        <v>1127</v>
      </c>
      <c r="I11" s="100"/>
      <c r="J11" s="5"/>
      <c r="K11" s="5"/>
      <c r="L11" s="5"/>
      <c r="M11" s="5"/>
    </row>
    <row r="12" spans="1:13" s="3" customFormat="1">
      <c r="A12" s="910"/>
      <c r="B12" s="8" t="s">
        <v>27</v>
      </c>
      <c r="C12" s="7" t="s">
        <v>26</v>
      </c>
      <c r="D12" s="98">
        <v>15548</v>
      </c>
      <c r="E12" s="6"/>
      <c r="F12" s="6">
        <v>13750</v>
      </c>
      <c r="G12" s="6"/>
      <c r="H12" s="6">
        <v>1798</v>
      </c>
      <c r="I12" s="100"/>
      <c r="J12" s="5"/>
      <c r="K12" s="5"/>
      <c r="L12" s="5"/>
      <c r="M12" s="5"/>
    </row>
    <row r="13" spans="1:13" s="3" customFormat="1">
      <c r="A13" s="910"/>
      <c r="B13" s="8" t="s">
        <v>25</v>
      </c>
      <c r="C13" s="7" t="s">
        <v>24</v>
      </c>
      <c r="D13" s="98">
        <v>4320</v>
      </c>
      <c r="E13" s="6"/>
      <c r="F13" s="6">
        <v>4136</v>
      </c>
      <c r="G13" s="6"/>
      <c r="H13" s="95">
        <v>184</v>
      </c>
      <c r="I13" s="100"/>
      <c r="J13" s="5"/>
      <c r="K13" s="5"/>
      <c r="L13" s="5"/>
      <c r="M13" s="5"/>
    </row>
    <row r="14" spans="1:13" s="3" customFormat="1">
      <c r="A14" s="910"/>
      <c r="B14" s="8" t="s">
        <v>23</v>
      </c>
      <c r="C14" s="7" t="s">
        <v>22</v>
      </c>
      <c r="D14" s="98">
        <v>9241</v>
      </c>
      <c r="E14" s="6"/>
      <c r="F14" s="6">
        <v>7193</v>
      </c>
      <c r="G14" s="6"/>
      <c r="H14" s="6">
        <v>2048</v>
      </c>
      <c r="I14" s="100"/>
      <c r="J14" s="5"/>
      <c r="K14" s="5"/>
      <c r="L14" s="5"/>
      <c r="M14" s="5"/>
    </row>
    <row r="15" spans="1:13" s="3" customFormat="1">
      <c r="A15" s="910"/>
      <c r="B15" s="8" t="s">
        <v>21</v>
      </c>
      <c r="C15" s="7" t="s">
        <v>20</v>
      </c>
      <c r="D15" s="98">
        <v>5359</v>
      </c>
      <c r="E15" s="6"/>
      <c r="F15" s="6">
        <v>4391</v>
      </c>
      <c r="G15" s="6"/>
      <c r="H15" s="95">
        <v>968</v>
      </c>
      <c r="I15" s="100"/>
      <c r="J15" s="5"/>
      <c r="K15" s="5"/>
      <c r="L15" s="5"/>
      <c r="M15" s="5"/>
    </row>
    <row r="16" spans="1:13" s="3" customFormat="1">
      <c r="A16" s="910"/>
      <c r="B16" s="8" t="s">
        <v>19</v>
      </c>
      <c r="C16" s="7" t="s">
        <v>18</v>
      </c>
      <c r="D16" s="98">
        <v>4618</v>
      </c>
      <c r="E16" s="6"/>
      <c r="F16" s="6">
        <v>3917</v>
      </c>
      <c r="G16" s="6"/>
      <c r="H16" s="95">
        <v>701</v>
      </c>
      <c r="I16" s="100"/>
      <c r="J16" s="5"/>
      <c r="K16" s="5"/>
      <c r="L16" s="5"/>
      <c r="M16" s="5"/>
    </row>
    <row r="17" spans="1:13" s="3" customFormat="1">
      <c r="A17" s="910"/>
      <c r="B17" s="8" t="s">
        <v>17</v>
      </c>
      <c r="C17" s="7" t="s">
        <v>16</v>
      </c>
      <c r="D17" s="98">
        <v>13001</v>
      </c>
      <c r="E17" s="6"/>
      <c r="F17" s="6">
        <v>10632</v>
      </c>
      <c r="G17" s="6"/>
      <c r="H17" s="6">
        <v>2369</v>
      </c>
      <c r="I17" s="100"/>
      <c r="J17" s="5"/>
      <c r="K17" s="5"/>
      <c r="L17" s="5"/>
      <c r="M17" s="5"/>
    </row>
    <row r="18" spans="1:13" s="3" customFormat="1">
      <c r="A18" s="910"/>
      <c r="B18" s="8" t="s">
        <v>15</v>
      </c>
      <c r="C18" s="7" t="s">
        <v>14</v>
      </c>
      <c r="D18" s="98">
        <v>9272</v>
      </c>
      <c r="E18" s="6"/>
      <c r="F18" s="6">
        <v>7353</v>
      </c>
      <c r="G18" s="6"/>
      <c r="H18" s="6">
        <v>1919</v>
      </c>
      <c r="I18" s="100"/>
      <c r="J18" s="5"/>
      <c r="K18" s="5"/>
      <c r="L18" s="5"/>
      <c r="M18" s="5"/>
    </row>
    <row r="19" spans="1:13" s="3" customFormat="1">
      <c r="A19" s="910"/>
      <c r="B19" s="8" t="s">
        <v>13</v>
      </c>
      <c r="C19" s="7" t="s">
        <v>12</v>
      </c>
      <c r="D19" s="98">
        <v>7646</v>
      </c>
      <c r="E19" s="6"/>
      <c r="F19" s="6">
        <v>6396</v>
      </c>
      <c r="G19" s="6"/>
      <c r="H19" s="6">
        <v>1250</v>
      </c>
      <c r="I19" s="100"/>
      <c r="J19" s="5"/>
      <c r="K19" s="5"/>
      <c r="L19" s="5"/>
      <c r="M19" s="5"/>
    </row>
    <row r="20" spans="1:13" s="3" customFormat="1">
      <c r="A20" s="910"/>
      <c r="B20" s="8" t="s">
        <v>11</v>
      </c>
      <c r="C20" s="7" t="s">
        <v>10</v>
      </c>
      <c r="D20" s="98">
        <v>4952</v>
      </c>
      <c r="E20" s="6"/>
      <c r="F20" s="6">
        <v>4179</v>
      </c>
      <c r="G20" s="6"/>
      <c r="H20" s="95">
        <v>773</v>
      </c>
      <c r="I20" s="100"/>
      <c r="J20" s="5"/>
      <c r="K20" s="5"/>
      <c r="L20" s="5"/>
      <c r="M20" s="5"/>
    </row>
    <row r="21" spans="1:13" s="3" customFormat="1">
      <c r="A21" s="910"/>
      <c r="B21" s="8" t="s">
        <v>9</v>
      </c>
      <c r="C21" s="7" t="s">
        <v>8</v>
      </c>
      <c r="D21" s="98">
        <v>5648</v>
      </c>
      <c r="E21" s="6"/>
      <c r="F21" s="6">
        <v>4802</v>
      </c>
      <c r="G21" s="6"/>
      <c r="H21" s="95">
        <v>846</v>
      </c>
      <c r="I21" s="100"/>
      <c r="J21" s="5"/>
      <c r="K21" s="5"/>
      <c r="L21" s="5"/>
      <c r="M21" s="5"/>
    </row>
    <row r="22" spans="1:13" s="3" customFormat="1">
      <c r="A22" s="910"/>
      <c r="B22" s="8" t="s">
        <v>7</v>
      </c>
      <c r="C22" s="7" t="s">
        <v>6</v>
      </c>
      <c r="D22" s="98">
        <v>7409</v>
      </c>
      <c r="E22" s="6"/>
      <c r="F22" s="6">
        <v>4529</v>
      </c>
      <c r="G22" s="6"/>
      <c r="H22" s="6">
        <v>2880</v>
      </c>
      <c r="I22" s="100"/>
      <c r="J22" s="5"/>
      <c r="K22" s="5"/>
      <c r="L22" s="5"/>
      <c r="M22" s="5"/>
    </row>
    <row r="23" spans="1:13" s="3" customFormat="1">
      <c r="A23" s="910"/>
      <c r="B23" s="8" t="s">
        <v>5</v>
      </c>
      <c r="C23" s="7" t="s">
        <v>4</v>
      </c>
      <c r="D23" s="98">
        <v>4620</v>
      </c>
      <c r="E23" s="6"/>
      <c r="F23" s="6">
        <v>3152</v>
      </c>
      <c r="G23" s="6"/>
      <c r="H23" s="6">
        <v>1468</v>
      </c>
      <c r="I23" s="100"/>
      <c r="J23" s="5"/>
      <c r="K23" s="5"/>
      <c r="L23" s="5"/>
      <c r="M23" s="5"/>
    </row>
    <row r="24" spans="1:13" s="3" customFormat="1">
      <c r="A24" s="910"/>
      <c r="B24" s="8" t="s">
        <v>3</v>
      </c>
      <c r="C24" s="7" t="s">
        <v>2</v>
      </c>
      <c r="D24" s="98">
        <v>4640</v>
      </c>
      <c r="E24" s="6"/>
      <c r="F24" s="6">
        <v>3513</v>
      </c>
      <c r="G24" s="6"/>
      <c r="H24" s="6">
        <v>1127</v>
      </c>
      <c r="I24" s="100"/>
      <c r="J24" s="5"/>
      <c r="K24" s="5"/>
      <c r="L24" s="5"/>
      <c r="M24" s="5"/>
    </row>
    <row r="25" spans="1:13" s="3" customFormat="1">
      <c r="A25" s="930"/>
      <c r="B25" s="101" t="s">
        <v>1</v>
      </c>
      <c r="C25" s="102" t="s">
        <v>0</v>
      </c>
      <c r="D25" s="103">
        <v>3643</v>
      </c>
      <c r="E25" s="718"/>
      <c r="F25" s="718">
        <v>3142</v>
      </c>
      <c r="G25" s="718"/>
      <c r="H25" s="719">
        <v>501</v>
      </c>
      <c r="I25" s="99"/>
    </row>
    <row r="26" spans="1:13" s="3" customFormat="1">
      <c r="D26" s="4"/>
      <c r="E26" s="4"/>
      <c r="F26" s="4"/>
      <c r="G26" s="4"/>
      <c r="H26" s="4"/>
    </row>
    <row r="27" spans="1:13">
      <c r="A27" s="2"/>
    </row>
  </sheetData>
  <mergeCells count="12">
    <mergeCell ref="F4:G4"/>
    <mergeCell ref="H4:I4"/>
    <mergeCell ref="F5:G5"/>
    <mergeCell ref="H5:I5"/>
    <mergeCell ref="F6:G6"/>
    <mergeCell ref="H6:I6"/>
    <mergeCell ref="A7:A25"/>
    <mergeCell ref="D4:E4"/>
    <mergeCell ref="D5:E5"/>
    <mergeCell ref="D6:E6"/>
    <mergeCell ref="A4:C4"/>
    <mergeCell ref="A5:C5"/>
  </mergeCells>
  <pageMargins left="0.39370078740157483" right="0.39370078740157483" top="0.78740157480314965" bottom="0.39370078740157483" header="0.19685039370078741" footer="0.19685039370078741"/>
  <pageSetup paperSize="9" scale="85" orientation="landscape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00B050"/>
  </sheetPr>
  <dimension ref="A1:M21"/>
  <sheetViews>
    <sheetView workbookViewId="0">
      <selection activeCell="A4" sqref="A4"/>
    </sheetView>
  </sheetViews>
  <sheetFormatPr defaultRowHeight="21"/>
  <cols>
    <col min="1" max="1" width="35.625" style="3" customWidth="1"/>
    <col min="2" max="2" width="13.625" style="3" customWidth="1"/>
    <col min="3" max="4" width="14.625" style="3" customWidth="1"/>
    <col min="5" max="6" width="13.625" style="3" customWidth="1"/>
    <col min="7" max="8" width="14.625" style="3" customWidth="1"/>
    <col min="9" max="9" width="13.625" style="3" customWidth="1"/>
    <col min="10" max="16384" width="9" style="3"/>
  </cols>
  <sheetData>
    <row r="1" spans="1:13" s="178" customFormat="1">
      <c r="A1" s="950" t="s">
        <v>183</v>
      </c>
      <c r="B1" s="950"/>
      <c r="C1" s="950"/>
      <c r="D1" s="950"/>
      <c r="E1" s="950"/>
      <c r="F1" s="950"/>
      <c r="G1" s="950"/>
      <c r="H1" s="1013" t="s">
        <v>57</v>
      </c>
      <c r="I1" s="1013"/>
    </row>
    <row r="2" spans="1:13" s="178" customFormat="1">
      <c r="A2" s="950" t="s">
        <v>184</v>
      </c>
      <c r="B2" s="950"/>
      <c r="C2" s="950"/>
      <c r="D2" s="950"/>
      <c r="E2" s="950"/>
      <c r="F2" s="950"/>
      <c r="G2" s="950"/>
      <c r="H2" s="1013" t="s">
        <v>59</v>
      </c>
      <c r="I2" s="1013"/>
    </row>
    <row r="3" spans="1:13" s="179" customFormat="1">
      <c r="A3" s="1015" t="s">
        <v>1805</v>
      </c>
      <c r="B3" s="1015"/>
      <c r="C3" s="1015"/>
      <c r="H3" s="1013" t="s">
        <v>166</v>
      </c>
      <c r="I3" s="1013"/>
    </row>
    <row r="4" spans="1:13" s="179" customFormat="1">
      <c r="A4" s="207"/>
      <c r="H4" s="1013" t="s">
        <v>167</v>
      </c>
      <c r="I4" s="1013"/>
    </row>
    <row r="5" spans="1:13" s="179" customFormat="1">
      <c r="A5" s="227"/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</row>
    <row r="6" spans="1:13" s="179" customFormat="1" ht="21" customHeight="1">
      <c r="A6" s="204" t="s">
        <v>63</v>
      </c>
      <c r="B6" s="1010" t="s">
        <v>1713</v>
      </c>
      <c r="C6" s="1011"/>
      <c r="D6" s="1011"/>
      <c r="E6" s="1012"/>
      <c r="F6" s="1010" t="s">
        <v>1714</v>
      </c>
      <c r="G6" s="1011"/>
      <c r="H6" s="1011"/>
      <c r="I6" s="1011"/>
      <c r="J6" s="230"/>
      <c r="K6" s="230"/>
      <c r="L6" s="230"/>
      <c r="M6" s="230"/>
    </row>
    <row r="7" spans="1:13" s="179" customFormat="1" ht="18" customHeight="1">
      <c r="A7" s="243" t="s">
        <v>169</v>
      </c>
      <c r="B7" s="218" t="s">
        <v>86</v>
      </c>
      <c r="C7" s="449" t="s">
        <v>170</v>
      </c>
      <c r="D7" s="218" t="s">
        <v>171</v>
      </c>
      <c r="E7" s="218" t="s">
        <v>172</v>
      </c>
      <c r="F7" s="218" t="s">
        <v>66</v>
      </c>
      <c r="G7" s="218" t="s">
        <v>186</v>
      </c>
      <c r="H7" s="218" t="s">
        <v>171</v>
      </c>
      <c r="I7" s="221" t="s">
        <v>1446</v>
      </c>
    </row>
    <row r="8" spans="1:13" s="179" customFormat="1">
      <c r="A8" s="244"/>
      <c r="B8" s="219" t="s">
        <v>68</v>
      </c>
      <c r="C8" s="698" t="s">
        <v>173</v>
      </c>
      <c r="D8" s="698" t="s">
        <v>174</v>
      </c>
      <c r="E8" s="698" t="s">
        <v>175</v>
      </c>
      <c r="F8" s="698" t="s">
        <v>68</v>
      </c>
      <c r="G8" s="698" t="s">
        <v>173</v>
      </c>
      <c r="H8" s="698" t="s">
        <v>174</v>
      </c>
      <c r="I8" s="695" t="s">
        <v>1447</v>
      </c>
    </row>
    <row r="9" spans="1:13" s="179" customFormat="1" ht="24" customHeight="1">
      <c r="A9" s="204" t="s">
        <v>51</v>
      </c>
      <c r="B9" s="267">
        <f>SUM(B10:B19)</f>
        <v>1990</v>
      </c>
      <c r="C9" s="725">
        <f t="shared" ref="C9:I9" si="0">SUM(C10:C19)</f>
        <v>46563</v>
      </c>
      <c r="D9" s="730">
        <f t="shared" si="0"/>
        <v>46371</v>
      </c>
      <c r="E9" s="730">
        <f t="shared" si="0"/>
        <v>33148</v>
      </c>
      <c r="F9" s="730">
        <f t="shared" si="0"/>
        <v>81457</v>
      </c>
      <c r="G9" s="730">
        <f t="shared" si="0"/>
        <v>1486679</v>
      </c>
      <c r="H9" s="730">
        <f t="shared" si="0"/>
        <v>1481742</v>
      </c>
      <c r="I9" s="730">
        <f t="shared" si="0"/>
        <v>1021578</v>
      </c>
    </row>
    <row r="10" spans="1:13" ht="24" customHeight="1">
      <c r="A10" s="94" t="s">
        <v>176</v>
      </c>
      <c r="B10" s="30">
        <v>8</v>
      </c>
      <c r="C10" s="17">
        <v>12</v>
      </c>
      <c r="D10" s="682">
        <v>12</v>
      </c>
      <c r="E10" s="682">
        <v>9</v>
      </c>
      <c r="F10" s="682">
        <v>181</v>
      </c>
      <c r="G10" s="682">
        <v>293</v>
      </c>
      <c r="H10" s="682">
        <v>293</v>
      </c>
      <c r="I10" s="682">
        <v>211</v>
      </c>
    </row>
    <row r="11" spans="1:13" ht="24" customHeight="1">
      <c r="A11" s="94" t="s">
        <v>1443</v>
      </c>
      <c r="B11" s="30">
        <v>301</v>
      </c>
      <c r="C11" s="17">
        <v>1723</v>
      </c>
      <c r="D11" s="682">
        <v>1723</v>
      </c>
      <c r="E11" s="682">
        <v>1280</v>
      </c>
      <c r="F11" s="682">
        <v>10476</v>
      </c>
      <c r="G11" s="682">
        <v>59353</v>
      </c>
      <c r="H11" s="682">
        <v>59162</v>
      </c>
      <c r="I11" s="682">
        <v>42190</v>
      </c>
    </row>
    <row r="12" spans="1:13" ht="24" customHeight="1">
      <c r="A12" s="94" t="s">
        <v>1444</v>
      </c>
      <c r="B12" s="30">
        <v>335</v>
      </c>
      <c r="C12" s="17">
        <v>3350</v>
      </c>
      <c r="D12" s="682">
        <v>3338</v>
      </c>
      <c r="E12" s="682">
        <v>2531</v>
      </c>
      <c r="F12" s="682">
        <v>13429</v>
      </c>
      <c r="G12" s="682">
        <v>130027</v>
      </c>
      <c r="H12" s="682">
        <v>129531</v>
      </c>
      <c r="I12" s="682">
        <v>90688</v>
      </c>
    </row>
    <row r="13" spans="1:13" ht="24" customHeight="1">
      <c r="A13" s="94" t="s">
        <v>1445</v>
      </c>
      <c r="B13" s="30">
        <v>616</v>
      </c>
      <c r="C13" s="17">
        <v>11095</v>
      </c>
      <c r="D13" s="682">
        <v>11052</v>
      </c>
      <c r="E13" s="682">
        <v>8276</v>
      </c>
      <c r="F13" s="682">
        <v>27435</v>
      </c>
      <c r="G13" s="682">
        <v>429106</v>
      </c>
      <c r="H13" s="682">
        <v>427851</v>
      </c>
      <c r="I13" s="682">
        <v>297655</v>
      </c>
    </row>
    <row r="14" spans="1:13" ht="24" customHeight="1">
      <c r="A14" s="94" t="s">
        <v>177</v>
      </c>
      <c r="B14" s="30">
        <v>510</v>
      </c>
      <c r="C14" s="17">
        <v>16153</v>
      </c>
      <c r="D14" s="682">
        <v>16106</v>
      </c>
      <c r="E14" s="682">
        <v>11519</v>
      </c>
      <c r="F14" s="682">
        <v>21722</v>
      </c>
      <c r="G14" s="682">
        <v>543966</v>
      </c>
      <c r="H14" s="682">
        <v>542600</v>
      </c>
      <c r="I14" s="682">
        <v>373048</v>
      </c>
    </row>
    <row r="15" spans="1:13" ht="24" customHeight="1">
      <c r="A15" s="94" t="s">
        <v>178</v>
      </c>
      <c r="B15" s="30">
        <v>162</v>
      </c>
      <c r="C15" s="17">
        <v>7607</v>
      </c>
      <c r="D15" s="682">
        <v>7517</v>
      </c>
      <c r="E15" s="682">
        <v>5076</v>
      </c>
      <c r="F15" s="682">
        <v>5701</v>
      </c>
      <c r="G15" s="682">
        <v>201854</v>
      </c>
      <c r="H15" s="682">
        <v>201038</v>
      </c>
      <c r="I15" s="682">
        <v>135748</v>
      </c>
    </row>
    <row r="16" spans="1:13" ht="24" customHeight="1">
      <c r="A16" s="94" t="s">
        <v>179</v>
      </c>
      <c r="B16" s="30">
        <v>50</v>
      </c>
      <c r="C16" s="17">
        <v>3883</v>
      </c>
      <c r="D16" s="682">
        <v>3883</v>
      </c>
      <c r="E16" s="682">
        <v>2697</v>
      </c>
      <c r="F16" s="682">
        <v>2371</v>
      </c>
      <c r="G16" s="682">
        <v>109166</v>
      </c>
      <c r="H16" s="682">
        <v>108571</v>
      </c>
      <c r="I16" s="682">
        <v>72830</v>
      </c>
    </row>
    <row r="17" spans="1:9" ht="24" customHeight="1">
      <c r="A17" s="94" t="s">
        <v>180</v>
      </c>
      <c r="B17" s="30">
        <v>4</v>
      </c>
      <c r="C17" s="17">
        <v>265</v>
      </c>
      <c r="D17" s="682">
        <v>265</v>
      </c>
      <c r="E17" s="682">
        <v>202</v>
      </c>
      <c r="F17" s="682">
        <v>119</v>
      </c>
      <c r="G17" s="682">
        <v>10567</v>
      </c>
      <c r="H17" s="682">
        <v>10349</v>
      </c>
      <c r="I17" s="682">
        <v>7275</v>
      </c>
    </row>
    <row r="18" spans="1:9" ht="24" customHeight="1">
      <c r="A18" s="94" t="s">
        <v>181</v>
      </c>
      <c r="B18" s="30">
        <v>3</v>
      </c>
      <c r="C18" s="17">
        <v>635</v>
      </c>
      <c r="D18" s="682">
        <v>635</v>
      </c>
      <c r="E18" s="682">
        <v>362</v>
      </c>
      <c r="F18" s="682">
        <v>22</v>
      </c>
      <c r="G18" s="682">
        <v>2317</v>
      </c>
      <c r="H18" s="682">
        <v>2317</v>
      </c>
      <c r="I18" s="682">
        <v>1915</v>
      </c>
    </row>
    <row r="19" spans="1:9" ht="24" customHeight="1">
      <c r="A19" s="96" t="s">
        <v>182</v>
      </c>
      <c r="B19" s="257">
        <v>1</v>
      </c>
      <c r="C19" s="727">
        <v>1840</v>
      </c>
      <c r="D19" s="731">
        <v>1840</v>
      </c>
      <c r="E19" s="731">
        <v>1196</v>
      </c>
      <c r="F19" s="731">
        <v>1</v>
      </c>
      <c r="G19" s="731">
        <v>30</v>
      </c>
      <c r="H19" s="731">
        <v>30</v>
      </c>
      <c r="I19" s="731">
        <v>18</v>
      </c>
    </row>
    <row r="21" spans="1:9">
      <c r="A21" s="2"/>
    </row>
  </sheetData>
  <mergeCells count="9">
    <mergeCell ref="B6:E6"/>
    <mergeCell ref="F6:I6"/>
    <mergeCell ref="H4:I4"/>
    <mergeCell ref="A1:G1"/>
    <mergeCell ref="H1:I1"/>
    <mergeCell ref="A2:G2"/>
    <mergeCell ref="H2:I2"/>
    <mergeCell ref="H3:I3"/>
    <mergeCell ref="A3:C3"/>
  </mergeCells>
  <pageMargins left="0.39370078740157483" right="0.39370078740157483" top="0.78740157480314965" bottom="0.39370078740157483" header="0.19685039370078741" footer="0.19685039370078741"/>
  <pageSetup paperSize="9" scale="8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00B050"/>
  </sheetPr>
  <dimension ref="A1:J21"/>
  <sheetViews>
    <sheetView workbookViewId="0">
      <selection activeCell="J7" sqref="J7"/>
    </sheetView>
  </sheetViews>
  <sheetFormatPr defaultRowHeight="21"/>
  <cols>
    <col min="1" max="1" width="32.625" style="3" customWidth="1"/>
    <col min="2" max="2" width="13.5" style="3" customWidth="1"/>
    <col min="3" max="3" width="11.125" style="3" customWidth="1"/>
    <col min="4" max="4" width="13.625" style="3" customWidth="1"/>
    <col min="5" max="5" width="10.75" style="3" customWidth="1"/>
    <col min="6" max="6" width="16.375" style="3" bestFit="1" customWidth="1"/>
    <col min="7" max="7" width="11.125" style="3" customWidth="1"/>
    <col min="8" max="8" width="13.625" style="3" customWidth="1"/>
    <col min="9" max="9" width="10.75" style="3" customWidth="1"/>
    <col min="10" max="10" width="16.375" style="3" bestFit="1" customWidth="1"/>
    <col min="11" max="16384" width="9" style="3"/>
  </cols>
  <sheetData>
    <row r="1" spans="1:10" s="178" customFormat="1">
      <c r="A1" s="177" t="s">
        <v>187</v>
      </c>
      <c r="I1" s="1016"/>
      <c r="J1" s="1016"/>
    </row>
    <row r="2" spans="1:10" s="178" customFormat="1">
      <c r="A2" s="177" t="s">
        <v>188</v>
      </c>
      <c r="I2" s="1016"/>
      <c r="J2" s="1016"/>
    </row>
    <row r="3" spans="1:10" s="179" customFormat="1" ht="24.75" customHeight="1">
      <c r="A3" s="227"/>
      <c r="B3" s="227"/>
      <c r="C3" s="227"/>
      <c r="D3" s="227"/>
      <c r="E3" s="227"/>
      <c r="F3" s="227"/>
      <c r="G3" s="227"/>
      <c r="H3" s="227"/>
      <c r="I3" s="1016"/>
      <c r="J3" s="1016"/>
    </row>
    <row r="4" spans="1:10" s="179" customFormat="1" ht="26.25" customHeight="1">
      <c r="A4" s="204" t="s">
        <v>63</v>
      </c>
      <c r="B4" s="218" t="s">
        <v>42</v>
      </c>
      <c r="C4" s="1017" t="s">
        <v>1596</v>
      </c>
      <c r="D4" s="1017"/>
      <c r="E4" s="1017"/>
      <c r="F4" s="1010"/>
      <c r="G4" s="1017" t="s">
        <v>189</v>
      </c>
      <c r="H4" s="1017"/>
      <c r="I4" s="1017"/>
      <c r="J4" s="1010"/>
    </row>
    <row r="5" spans="1:10" s="179" customFormat="1" ht="21" customHeight="1">
      <c r="A5" s="243" t="s">
        <v>169</v>
      </c>
      <c r="B5" s="223" t="s">
        <v>36</v>
      </c>
      <c r="C5" s="218" t="s">
        <v>104</v>
      </c>
      <c r="D5" s="218" t="s">
        <v>190</v>
      </c>
      <c r="E5" s="218" t="s">
        <v>191</v>
      </c>
      <c r="F5" s="218" t="s">
        <v>192</v>
      </c>
      <c r="G5" s="218" t="s">
        <v>104</v>
      </c>
      <c r="H5" s="218" t="s">
        <v>190</v>
      </c>
      <c r="I5" s="218" t="s">
        <v>191</v>
      </c>
      <c r="J5" s="221" t="s">
        <v>192</v>
      </c>
    </row>
    <row r="6" spans="1:10" s="179" customFormat="1" ht="21" customHeight="1">
      <c r="A6" s="248"/>
      <c r="B6" s="225"/>
      <c r="C6" s="223" t="s">
        <v>110</v>
      </c>
      <c r="D6" s="223" t="s">
        <v>193</v>
      </c>
      <c r="E6" s="223" t="s">
        <v>194</v>
      </c>
      <c r="F6" s="223" t="s">
        <v>193</v>
      </c>
      <c r="G6" s="223" t="s">
        <v>110</v>
      </c>
      <c r="H6" s="510" t="s">
        <v>193</v>
      </c>
      <c r="I6" s="223" t="s">
        <v>194</v>
      </c>
      <c r="J6" s="224" t="s">
        <v>195</v>
      </c>
    </row>
    <row r="7" spans="1:10" s="179" customFormat="1">
      <c r="A7" s="244"/>
      <c r="B7" s="226"/>
      <c r="C7" s="698"/>
      <c r="D7" s="698"/>
      <c r="E7" s="698"/>
      <c r="F7" s="873" t="s">
        <v>1715</v>
      </c>
      <c r="G7" s="698"/>
      <c r="H7" s="698"/>
      <c r="I7" s="698"/>
      <c r="J7" s="868" t="s">
        <v>1716</v>
      </c>
    </row>
    <row r="8" spans="1:10" s="179" customFormat="1" ht="24" customHeight="1">
      <c r="A8" s="204" t="s">
        <v>51</v>
      </c>
      <c r="B8" s="267">
        <f>SUM(B9:B18)</f>
        <v>110728</v>
      </c>
      <c r="C8" s="730">
        <f t="shared" ref="C8:J8" si="0">SUM(C9:C18)</f>
        <v>72233</v>
      </c>
      <c r="D8" s="725">
        <f t="shared" si="0"/>
        <v>26668</v>
      </c>
      <c r="E8" s="730">
        <f t="shared" si="0"/>
        <v>31352</v>
      </c>
      <c r="F8" s="726">
        <f t="shared" si="0"/>
        <v>14213</v>
      </c>
      <c r="G8" s="725">
        <f t="shared" si="0"/>
        <v>750</v>
      </c>
      <c r="H8" s="726">
        <f t="shared" si="0"/>
        <v>441</v>
      </c>
      <c r="I8" s="725">
        <f t="shared" si="0"/>
        <v>271</v>
      </c>
      <c r="J8" s="739">
        <f t="shared" si="0"/>
        <v>38</v>
      </c>
    </row>
    <row r="9" spans="1:10" ht="24" customHeight="1">
      <c r="A9" s="94" t="s">
        <v>196</v>
      </c>
      <c r="B9" s="30">
        <v>754</v>
      </c>
      <c r="C9" s="682">
        <v>526</v>
      </c>
      <c r="D9" s="17">
        <v>126</v>
      </c>
      <c r="E9" s="682">
        <v>397</v>
      </c>
      <c r="F9" s="724">
        <v>3</v>
      </c>
      <c r="G9" s="17">
        <v>9</v>
      </c>
      <c r="H9" s="724">
        <v>3</v>
      </c>
      <c r="I9" s="17">
        <v>6</v>
      </c>
      <c r="J9" s="732" t="s">
        <v>53</v>
      </c>
    </row>
    <row r="10" spans="1:10" ht="24" customHeight="1">
      <c r="A10" s="94" t="s">
        <v>1443</v>
      </c>
      <c r="B10" s="30">
        <v>17534</v>
      </c>
      <c r="C10" s="682">
        <v>11362</v>
      </c>
      <c r="D10" s="17">
        <v>2700</v>
      </c>
      <c r="E10" s="682">
        <v>8293</v>
      </c>
      <c r="F10" s="724">
        <v>369</v>
      </c>
      <c r="G10" s="17">
        <v>178</v>
      </c>
      <c r="H10" s="724">
        <v>102</v>
      </c>
      <c r="I10" s="17">
        <v>72</v>
      </c>
      <c r="J10" s="732">
        <v>4</v>
      </c>
    </row>
    <row r="11" spans="1:10" ht="24" customHeight="1">
      <c r="A11" s="94" t="s">
        <v>1444</v>
      </c>
      <c r="B11" s="30">
        <v>17179</v>
      </c>
      <c r="C11" s="682">
        <v>10414</v>
      </c>
      <c r="D11" s="17">
        <v>2817</v>
      </c>
      <c r="E11" s="682">
        <v>6323</v>
      </c>
      <c r="F11" s="724">
        <v>1274</v>
      </c>
      <c r="G11" s="17">
        <v>169</v>
      </c>
      <c r="H11" s="724">
        <v>107</v>
      </c>
      <c r="I11" s="17">
        <v>57</v>
      </c>
      <c r="J11" s="732">
        <v>5</v>
      </c>
    </row>
    <row r="12" spans="1:10" ht="24" customHeight="1">
      <c r="A12" s="94" t="s">
        <v>1445</v>
      </c>
      <c r="B12" s="30">
        <v>34341</v>
      </c>
      <c r="C12" s="682">
        <v>21704</v>
      </c>
      <c r="D12" s="17">
        <v>7432</v>
      </c>
      <c r="E12" s="682">
        <v>9369</v>
      </c>
      <c r="F12" s="724">
        <v>4903</v>
      </c>
      <c r="G12" s="17">
        <v>207</v>
      </c>
      <c r="H12" s="724">
        <v>128</v>
      </c>
      <c r="I12" s="17">
        <v>73</v>
      </c>
      <c r="J12" s="732">
        <v>6</v>
      </c>
    </row>
    <row r="13" spans="1:10" ht="24" customHeight="1">
      <c r="A13" s="94" t="s">
        <v>177</v>
      </c>
      <c r="B13" s="30">
        <v>28696</v>
      </c>
      <c r="C13" s="682">
        <v>19334</v>
      </c>
      <c r="D13" s="17">
        <v>8341</v>
      </c>
      <c r="E13" s="682">
        <v>5406</v>
      </c>
      <c r="F13" s="724">
        <v>5587</v>
      </c>
      <c r="G13" s="17">
        <v>125</v>
      </c>
      <c r="H13" s="724">
        <v>69</v>
      </c>
      <c r="I13" s="17">
        <v>46</v>
      </c>
      <c r="J13" s="732">
        <v>10</v>
      </c>
    </row>
    <row r="14" spans="1:10" ht="24" customHeight="1">
      <c r="A14" s="94" t="s">
        <v>178</v>
      </c>
      <c r="B14" s="30">
        <v>8149</v>
      </c>
      <c r="C14" s="682">
        <v>5842</v>
      </c>
      <c r="D14" s="17">
        <v>3217</v>
      </c>
      <c r="E14" s="682">
        <v>1168</v>
      </c>
      <c r="F14" s="724">
        <v>1457</v>
      </c>
      <c r="G14" s="17">
        <v>45</v>
      </c>
      <c r="H14" s="724">
        <v>26</v>
      </c>
      <c r="I14" s="17">
        <v>11</v>
      </c>
      <c r="J14" s="732">
        <v>8</v>
      </c>
    </row>
    <row r="15" spans="1:10" ht="24" customHeight="1">
      <c r="A15" s="94" t="s">
        <v>179</v>
      </c>
      <c r="B15" s="30">
        <v>3697</v>
      </c>
      <c r="C15" s="682">
        <v>2745</v>
      </c>
      <c r="D15" s="17">
        <v>1772</v>
      </c>
      <c r="E15" s="682">
        <v>377</v>
      </c>
      <c r="F15" s="724">
        <v>596</v>
      </c>
      <c r="G15" s="17">
        <v>16</v>
      </c>
      <c r="H15" s="724">
        <v>6</v>
      </c>
      <c r="I15" s="17">
        <v>6</v>
      </c>
      <c r="J15" s="732">
        <v>4</v>
      </c>
    </row>
    <row r="16" spans="1:10" ht="24" customHeight="1">
      <c r="A16" s="94" t="s">
        <v>180</v>
      </c>
      <c r="B16" s="30">
        <v>251</v>
      </c>
      <c r="C16" s="682">
        <v>194</v>
      </c>
      <c r="D16" s="17">
        <v>156</v>
      </c>
      <c r="E16" s="682">
        <v>16</v>
      </c>
      <c r="F16" s="724">
        <v>22</v>
      </c>
      <c r="G16" s="17">
        <v>1</v>
      </c>
      <c r="H16" s="724" t="s">
        <v>53</v>
      </c>
      <c r="I16" s="17" t="s">
        <v>53</v>
      </c>
      <c r="J16" s="732">
        <v>1</v>
      </c>
    </row>
    <row r="17" spans="1:10" ht="24" customHeight="1">
      <c r="A17" s="94" t="s">
        <v>181</v>
      </c>
      <c r="B17" s="30">
        <v>122</v>
      </c>
      <c r="C17" s="682">
        <v>108</v>
      </c>
      <c r="D17" s="17">
        <v>104</v>
      </c>
      <c r="E17" s="682">
        <v>2</v>
      </c>
      <c r="F17" s="724">
        <v>2</v>
      </c>
      <c r="G17" s="17" t="s">
        <v>53</v>
      </c>
      <c r="H17" s="724" t="s">
        <v>53</v>
      </c>
      <c r="I17" s="17" t="s">
        <v>53</v>
      </c>
      <c r="J17" s="732" t="s">
        <v>53</v>
      </c>
    </row>
    <row r="18" spans="1:10" ht="24" customHeight="1">
      <c r="A18" s="96" t="s">
        <v>182</v>
      </c>
      <c r="B18" s="257">
        <v>5</v>
      </c>
      <c r="C18" s="731">
        <v>4</v>
      </c>
      <c r="D18" s="727">
        <v>3</v>
      </c>
      <c r="E18" s="731">
        <v>1</v>
      </c>
      <c r="F18" s="728" t="s">
        <v>53</v>
      </c>
      <c r="G18" s="727" t="s">
        <v>53</v>
      </c>
      <c r="H18" s="728" t="s">
        <v>53</v>
      </c>
      <c r="I18" s="727" t="s">
        <v>53</v>
      </c>
      <c r="J18" s="740" t="s">
        <v>53</v>
      </c>
    </row>
    <row r="20" spans="1:10" ht="24">
      <c r="A20" s="2" t="s">
        <v>1597</v>
      </c>
    </row>
    <row r="21" spans="1:10" ht="24">
      <c r="A21" s="2" t="s">
        <v>1598</v>
      </c>
    </row>
  </sheetData>
  <mergeCells count="5">
    <mergeCell ref="I1:J1"/>
    <mergeCell ref="I2:J2"/>
    <mergeCell ref="I3:J3"/>
    <mergeCell ref="C4:F4"/>
    <mergeCell ref="G4:J4"/>
  </mergeCells>
  <pageMargins left="0.39370078740157483" right="0.39370078740157483" top="0.78740157480314965" bottom="0.39370078740157483" header="0.19685039370078741" footer="0.19685039370078741"/>
  <pageSetup paperSize="9" scale="8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00B050"/>
  </sheetPr>
  <dimension ref="A1:E21"/>
  <sheetViews>
    <sheetView workbookViewId="0">
      <selection activeCell="E14" sqref="E14"/>
    </sheetView>
  </sheetViews>
  <sheetFormatPr defaultRowHeight="21"/>
  <cols>
    <col min="1" max="1" width="37.375" style="3" customWidth="1"/>
    <col min="2" max="5" width="27.25" style="3" customWidth="1"/>
    <col min="6" max="16384" width="9" style="3"/>
  </cols>
  <sheetData>
    <row r="1" spans="1:5" s="178" customFormat="1">
      <c r="A1" s="177" t="s">
        <v>197</v>
      </c>
    </row>
    <row r="2" spans="1:5" s="178" customFormat="1">
      <c r="A2" s="177" t="s">
        <v>198</v>
      </c>
    </row>
    <row r="3" spans="1:5" s="179" customFormat="1">
      <c r="A3" s="227"/>
      <c r="B3" s="227"/>
      <c r="C3" s="227"/>
      <c r="D3" s="227"/>
      <c r="E3" s="227"/>
    </row>
    <row r="4" spans="1:5" s="179" customFormat="1">
      <c r="A4" s="541"/>
      <c r="B4" s="1010" t="s">
        <v>199</v>
      </c>
      <c r="C4" s="1011"/>
      <c r="D4" s="1011"/>
      <c r="E4" s="1011"/>
    </row>
    <row r="5" spans="1:5" s="247" customFormat="1">
      <c r="A5" s="502" t="s">
        <v>63</v>
      </c>
      <c r="B5" s="218" t="s">
        <v>104</v>
      </c>
      <c r="C5" s="218" t="s">
        <v>190</v>
      </c>
      <c r="D5" s="218" t="s">
        <v>200</v>
      </c>
      <c r="E5" s="221" t="s">
        <v>192</v>
      </c>
    </row>
    <row r="6" spans="1:5" s="247" customFormat="1">
      <c r="A6" s="243" t="s">
        <v>169</v>
      </c>
      <c r="B6" s="223" t="s">
        <v>110</v>
      </c>
      <c r="C6" s="223" t="s">
        <v>193</v>
      </c>
      <c r="D6" s="223" t="s">
        <v>194</v>
      </c>
      <c r="E6" s="224" t="s">
        <v>201</v>
      </c>
    </row>
    <row r="7" spans="1:5" s="247" customFormat="1">
      <c r="A7" s="249"/>
      <c r="B7" s="698"/>
      <c r="C7" s="698"/>
      <c r="D7" s="698"/>
      <c r="E7" s="868" t="s">
        <v>1717</v>
      </c>
    </row>
    <row r="8" spans="1:5" s="179" customFormat="1" ht="24" customHeight="1">
      <c r="A8" s="693" t="s">
        <v>51</v>
      </c>
      <c r="B8" s="749">
        <f>SUM(B9:B18)</f>
        <v>37745</v>
      </c>
      <c r="C8" s="748">
        <f t="shared" ref="C8:E8" si="0">SUM(C9:C18)</f>
        <v>9740</v>
      </c>
      <c r="D8" s="748">
        <f t="shared" si="0"/>
        <v>4314</v>
      </c>
      <c r="E8" s="748">
        <f t="shared" si="0"/>
        <v>23691</v>
      </c>
    </row>
    <row r="9" spans="1:5" ht="24" customHeight="1">
      <c r="A9" s="689" t="s">
        <v>176</v>
      </c>
      <c r="B9" s="750">
        <v>219</v>
      </c>
      <c r="C9" s="745">
        <v>28</v>
      </c>
      <c r="D9" s="745">
        <v>87</v>
      </c>
      <c r="E9" s="745">
        <v>104</v>
      </c>
    </row>
    <row r="10" spans="1:5" ht="24" customHeight="1">
      <c r="A10" s="689" t="s">
        <v>1443</v>
      </c>
      <c r="B10" s="750">
        <v>5994</v>
      </c>
      <c r="C10" s="745">
        <v>1283</v>
      </c>
      <c r="D10" s="745">
        <v>1265</v>
      </c>
      <c r="E10" s="745">
        <v>3446</v>
      </c>
    </row>
    <row r="11" spans="1:5" ht="24" customHeight="1">
      <c r="A11" s="689" t="s">
        <v>1444</v>
      </c>
      <c r="B11" s="750">
        <v>6596</v>
      </c>
      <c r="C11" s="745">
        <v>1616</v>
      </c>
      <c r="D11" s="745">
        <v>893</v>
      </c>
      <c r="E11" s="745">
        <v>4087</v>
      </c>
    </row>
    <row r="12" spans="1:5" ht="24" customHeight="1">
      <c r="A12" s="689" t="s">
        <v>1445</v>
      </c>
      <c r="B12" s="750">
        <v>12430</v>
      </c>
      <c r="C12" s="745">
        <v>3386</v>
      </c>
      <c r="D12" s="745">
        <v>1233</v>
      </c>
      <c r="E12" s="745">
        <v>7811</v>
      </c>
    </row>
    <row r="13" spans="1:5" ht="24" customHeight="1">
      <c r="A13" s="689" t="s">
        <v>177</v>
      </c>
      <c r="B13" s="750">
        <v>9237</v>
      </c>
      <c r="C13" s="745">
        <v>2523</v>
      </c>
      <c r="D13" s="745">
        <v>664</v>
      </c>
      <c r="E13" s="745">
        <v>6050</v>
      </c>
    </row>
    <row r="14" spans="1:5" ht="24" customHeight="1">
      <c r="A14" s="689" t="s">
        <v>178</v>
      </c>
      <c r="B14" s="750">
        <v>2262</v>
      </c>
      <c r="C14" s="745">
        <v>638</v>
      </c>
      <c r="D14" s="745">
        <v>129</v>
      </c>
      <c r="E14" s="745">
        <v>1495</v>
      </c>
    </row>
    <row r="15" spans="1:5" ht="24" customHeight="1">
      <c r="A15" s="689" t="s">
        <v>179</v>
      </c>
      <c r="B15" s="750">
        <v>936</v>
      </c>
      <c r="C15" s="745">
        <v>243</v>
      </c>
      <c r="D15" s="745">
        <v>39</v>
      </c>
      <c r="E15" s="745">
        <v>654</v>
      </c>
    </row>
    <row r="16" spans="1:5" ht="24" customHeight="1">
      <c r="A16" s="689" t="s">
        <v>180</v>
      </c>
      <c r="B16" s="750">
        <v>56</v>
      </c>
      <c r="C16" s="745">
        <v>16</v>
      </c>
      <c r="D16" s="745">
        <v>3</v>
      </c>
      <c r="E16" s="745">
        <v>37</v>
      </c>
    </row>
    <row r="17" spans="1:5" ht="24" customHeight="1">
      <c r="A17" s="689" t="s">
        <v>181</v>
      </c>
      <c r="B17" s="750">
        <v>14</v>
      </c>
      <c r="C17" s="745">
        <v>6</v>
      </c>
      <c r="D17" s="745">
        <v>1</v>
      </c>
      <c r="E17" s="745">
        <v>7</v>
      </c>
    </row>
    <row r="18" spans="1:5" ht="24" customHeight="1">
      <c r="A18" s="690" t="s">
        <v>182</v>
      </c>
      <c r="B18" s="751">
        <v>1</v>
      </c>
      <c r="C18" s="747">
        <v>1</v>
      </c>
      <c r="D18" s="747" t="s">
        <v>53</v>
      </c>
      <c r="E18" s="747" t="s">
        <v>53</v>
      </c>
    </row>
    <row r="20" spans="1:5" ht="24">
      <c r="A20" s="2" t="s">
        <v>1597</v>
      </c>
    </row>
    <row r="21" spans="1:5" ht="24">
      <c r="A21" s="2" t="s">
        <v>1598</v>
      </c>
    </row>
  </sheetData>
  <mergeCells count="1">
    <mergeCell ref="B4:E4"/>
  </mergeCells>
  <pageMargins left="0.39370078740157483" right="0.39370078740157483" top="0.78740157480314965" bottom="0.39370078740157483" header="0.19685039370078741" footer="0.19685039370078741"/>
  <pageSetup paperSize="9" scale="8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00B050"/>
  </sheetPr>
  <dimension ref="A1:J20"/>
  <sheetViews>
    <sheetView workbookViewId="0">
      <selection activeCell="A7" sqref="A7:XFD17"/>
    </sheetView>
  </sheetViews>
  <sheetFormatPr defaultRowHeight="21"/>
  <cols>
    <col min="1" max="1" width="31.375" style="3" customWidth="1"/>
    <col min="2" max="3" width="13.625" style="3" customWidth="1"/>
    <col min="4" max="4" width="12.75" style="3" customWidth="1"/>
    <col min="5" max="6" width="13.625" style="3" customWidth="1"/>
    <col min="7" max="7" width="13" style="3" customWidth="1"/>
    <col min="8" max="9" width="13.625" style="3" customWidth="1"/>
    <col min="10" max="10" width="13" style="3" customWidth="1"/>
    <col min="11" max="16384" width="9" style="3"/>
  </cols>
  <sheetData>
    <row r="1" spans="1:10" s="178" customFormat="1">
      <c r="A1" s="177" t="s">
        <v>202</v>
      </c>
      <c r="J1" s="97" t="s">
        <v>57</v>
      </c>
    </row>
    <row r="2" spans="1:10" s="178" customFormat="1">
      <c r="A2" s="177" t="s">
        <v>203</v>
      </c>
      <c r="J2" s="97" t="s">
        <v>59</v>
      </c>
    </row>
    <row r="3" spans="1:10" s="179" customFormat="1">
      <c r="A3" s="227"/>
      <c r="B3" s="227"/>
      <c r="C3" s="227"/>
      <c r="D3" s="227"/>
      <c r="E3" s="227"/>
      <c r="F3" s="227"/>
      <c r="G3" s="227"/>
      <c r="H3" s="227"/>
      <c r="I3" s="227"/>
      <c r="J3" s="227"/>
    </row>
    <row r="4" spans="1:10" s="179" customFormat="1" ht="27" customHeight="1">
      <c r="A4" s="499" t="s">
        <v>63</v>
      </c>
      <c r="B4" s="1017" t="s">
        <v>204</v>
      </c>
      <c r="C4" s="1017"/>
      <c r="D4" s="1017"/>
      <c r="E4" s="1017" t="s">
        <v>1595</v>
      </c>
      <c r="F4" s="1017"/>
      <c r="G4" s="1017"/>
      <c r="H4" s="1017" t="s">
        <v>189</v>
      </c>
      <c r="I4" s="1017"/>
      <c r="J4" s="1010"/>
    </row>
    <row r="5" spans="1:10" s="179" customFormat="1" ht="21" customHeight="1">
      <c r="A5" s="981" t="s">
        <v>169</v>
      </c>
      <c r="B5" s="218" t="s">
        <v>60</v>
      </c>
      <c r="C5" s="218" t="s">
        <v>190</v>
      </c>
      <c r="D5" s="218" t="s">
        <v>200</v>
      </c>
      <c r="E5" s="218" t="s">
        <v>118</v>
      </c>
      <c r="F5" s="218" t="s">
        <v>190</v>
      </c>
      <c r="G5" s="218" t="s">
        <v>200</v>
      </c>
      <c r="H5" s="218" t="s">
        <v>118</v>
      </c>
      <c r="I5" s="218" t="s">
        <v>190</v>
      </c>
      <c r="J5" s="221" t="s">
        <v>200</v>
      </c>
    </row>
    <row r="6" spans="1:10" s="179" customFormat="1" ht="26.25" customHeight="1">
      <c r="A6" s="968"/>
      <c r="B6" s="219" t="s">
        <v>36</v>
      </c>
      <c r="C6" s="752" t="s">
        <v>193</v>
      </c>
      <c r="D6" s="698" t="s">
        <v>194</v>
      </c>
      <c r="E6" s="698" t="s">
        <v>1448</v>
      </c>
      <c r="F6" s="752" t="s">
        <v>193</v>
      </c>
      <c r="G6" s="698" t="s">
        <v>194</v>
      </c>
      <c r="H6" s="698" t="s">
        <v>1448</v>
      </c>
      <c r="I6" s="752" t="s">
        <v>193</v>
      </c>
      <c r="J6" s="695" t="s">
        <v>194</v>
      </c>
    </row>
    <row r="7" spans="1:10" s="179" customFormat="1" ht="24" customHeight="1">
      <c r="A7" s="204" t="s">
        <v>51</v>
      </c>
      <c r="B7" s="267">
        <f>SUM(B8:B17)</f>
        <v>1694308</v>
      </c>
      <c r="C7" s="725">
        <f t="shared" ref="C7:J7" si="0">SUM(C8:C17)</f>
        <v>1122198</v>
      </c>
      <c r="D7" s="725">
        <f t="shared" si="0"/>
        <v>572110</v>
      </c>
      <c r="E7" s="725">
        <f t="shared" si="0"/>
        <v>1241448</v>
      </c>
      <c r="F7" s="725">
        <f t="shared" si="0"/>
        <v>709438</v>
      </c>
      <c r="G7" s="725">
        <f t="shared" si="0"/>
        <v>532010</v>
      </c>
      <c r="H7" s="725">
        <f t="shared" si="0"/>
        <v>452860</v>
      </c>
      <c r="I7" s="725">
        <f t="shared" si="0"/>
        <v>412760</v>
      </c>
      <c r="J7" s="725">
        <f t="shared" si="0"/>
        <v>40100</v>
      </c>
    </row>
    <row r="8" spans="1:10" ht="24" customHeight="1">
      <c r="A8" s="94" t="s">
        <v>176</v>
      </c>
      <c r="B8" s="30">
        <f>C8+D8</f>
        <v>980</v>
      </c>
      <c r="C8" s="17">
        <f>F8+I8</f>
        <v>297</v>
      </c>
      <c r="D8" s="17">
        <f>G8+J8</f>
        <v>683</v>
      </c>
      <c r="E8" s="17">
        <f>F8+G8</f>
        <v>748</v>
      </c>
      <c r="F8" s="17">
        <v>164</v>
      </c>
      <c r="G8" s="17">
        <v>584</v>
      </c>
      <c r="H8" s="17">
        <f>I8+J8</f>
        <v>232</v>
      </c>
      <c r="I8" s="17">
        <v>133</v>
      </c>
      <c r="J8" s="17">
        <v>99</v>
      </c>
    </row>
    <row r="9" spans="1:10" ht="24" customHeight="1">
      <c r="A9" s="94" t="s">
        <v>1443</v>
      </c>
      <c r="B9" s="30">
        <f t="shared" ref="B9:B17" si="1">C9+D9</f>
        <v>83095</v>
      </c>
      <c r="C9" s="17">
        <f t="shared" ref="C9:C17" si="2">F9+I9</f>
        <v>33355</v>
      </c>
      <c r="D9" s="17">
        <f t="shared" ref="D9:D16" si="3">G9+J9</f>
        <v>49740</v>
      </c>
      <c r="E9" s="17">
        <f t="shared" ref="E9:E17" si="4">F9+G9</f>
        <v>60872</v>
      </c>
      <c r="F9" s="17">
        <v>15852</v>
      </c>
      <c r="G9" s="17">
        <v>45020</v>
      </c>
      <c r="H9" s="17">
        <f t="shared" ref="H9:H16" si="5">I9+J9</f>
        <v>22223</v>
      </c>
      <c r="I9" s="17">
        <v>17503</v>
      </c>
      <c r="J9" s="17">
        <v>4720</v>
      </c>
    </row>
    <row r="10" spans="1:10" ht="24" customHeight="1">
      <c r="A10" s="94" t="s">
        <v>1444</v>
      </c>
      <c r="B10" s="30">
        <f t="shared" si="1"/>
        <v>148837</v>
      </c>
      <c r="C10" s="17">
        <f t="shared" si="2"/>
        <v>73999</v>
      </c>
      <c r="D10" s="17">
        <f t="shared" si="3"/>
        <v>74838</v>
      </c>
      <c r="E10" s="17">
        <f t="shared" si="4"/>
        <v>105145</v>
      </c>
      <c r="F10" s="17">
        <v>36734</v>
      </c>
      <c r="G10" s="17">
        <v>68411</v>
      </c>
      <c r="H10" s="17">
        <f t="shared" si="5"/>
        <v>43692</v>
      </c>
      <c r="I10" s="17">
        <v>37265</v>
      </c>
      <c r="J10" s="17">
        <v>6427</v>
      </c>
    </row>
    <row r="11" spans="1:10" ht="24" customHeight="1">
      <c r="A11" s="94" t="s">
        <v>1445</v>
      </c>
      <c r="B11" s="30">
        <f t="shared" si="1"/>
        <v>475115</v>
      </c>
      <c r="C11" s="17">
        <f t="shared" si="2"/>
        <v>289008</v>
      </c>
      <c r="D11" s="17">
        <f t="shared" si="3"/>
        <v>186107</v>
      </c>
      <c r="E11" s="17">
        <f t="shared" si="4"/>
        <v>339642</v>
      </c>
      <c r="F11" s="17">
        <v>167523</v>
      </c>
      <c r="G11" s="17">
        <v>172119</v>
      </c>
      <c r="H11" s="17">
        <f t="shared" si="5"/>
        <v>135473</v>
      </c>
      <c r="I11" s="17">
        <v>121485</v>
      </c>
      <c r="J11" s="17">
        <v>13988</v>
      </c>
    </row>
    <row r="12" spans="1:10" ht="24" customHeight="1">
      <c r="A12" s="94" t="s">
        <v>177</v>
      </c>
      <c r="B12" s="30">
        <f t="shared" si="1"/>
        <v>607831</v>
      </c>
      <c r="C12" s="17">
        <f t="shared" si="2"/>
        <v>429043</v>
      </c>
      <c r="D12" s="17">
        <f t="shared" si="3"/>
        <v>178788</v>
      </c>
      <c r="E12" s="17">
        <f t="shared" si="4"/>
        <v>448075</v>
      </c>
      <c r="F12" s="17">
        <v>279581</v>
      </c>
      <c r="G12" s="17">
        <v>168494</v>
      </c>
      <c r="H12" s="17">
        <f t="shared" si="5"/>
        <v>159756</v>
      </c>
      <c r="I12" s="17">
        <v>149462</v>
      </c>
      <c r="J12" s="17">
        <v>10294</v>
      </c>
    </row>
    <row r="13" spans="1:10" ht="24" customHeight="1">
      <c r="A13" s="94" t="s">
        <v>178</v>
      </c>
      <c r="B13" s="30">
        <f t="shared" si="1"/>
        <v>231879</v>
      </c>
      <c r="C13" s="17">
        <f t="shared" si="2"/>
        <v>178686</v>
      </c>
      <c r="D13" s="17">
        <f t="shared" si="3"/>
        <v>53193</v>
      </c>
      <c r="E13" s="17">
        <f t="shared" si="4"/>
        <v>174832</v>
      </c>
      <c r="F13" s="17">
        <v>124600</v>
      </c>
      <c r="G13" s="17">
        <v>50232</v>
      </c>
      <c r="H13" s="17">
        <f t="shared" si="5"/>
        <v>57047</v>
      </c>
      <c r="I13" s="17">
        <v>54086</v>
      </c>
      <c r="J13" s="17">
        <v>2961</v>
      </c>
    </row>
    <row r="14" spans="1:10" ht="24" customHeight="1">
      <c r="A14" s="94" t="s">
        <v>179</v>
      </c>
      <c r="B14" s="30">
        <f t="shared" si="1"/>
        <v>127883</v>
      </c>
      <c r="C14" s="17">
        <f t="shared" si="2"/>
        <v>102630</v>
      </c>
      <c r="D14" s="17">
        <f t="shared" si="3"/>
        <v>25253</v>
      </c>
      <c r="E14" s="17">
        <f t="shared" si="4"/>
        <v>98930</v>
      </c>
      <c r="F14" s="17">
        <v>74787</v>
      </c>
      <c r="G14" s="17">
        <v>24143</v>
      </c>
      <c r="H14" s="17">
        <f t="shared" si="5"/>
        <v>28953</v>
      </c>
      <c r="I14" s="17">
        <v>27843</v>
      </c>
      <c r="J14" s="17">
        <v>1110</v>
      </c>
    </row>
    <row r="15" spans="1:10" ht="24" customHeight="1">
      <c r="A15" s="94" t="s">
        <v>180</v>
      </c>
      <c r="B15" s="30">
        <f t="shared" si="1"/>
        <v>12535</v>
      </c>
      <c r="C15" s="17">
        <f t="shared" si="2"/>
        <v>9540</v>
      </c>
      <c r="D15" s="17">
        <f t="shared" si="3"/>
        <v>2995</v>
      </c>
      <c r="E15" s="17">
        <f t="shared" si="4"/>
        <v>8982</v>
      </c>
      <c r="F15" s="17">
        <v>6404</v>
      </c>
      <c r="G15" s="17">
        <v>2578</v>
      </c>
      <c r="H15" s="17">
        <f t="shared" si="5"/>
        <v>3553</v>
      </c>
      <c r="I15" s="17">
        <v>3136</v>
      </c>
      <c r="J15" s="17">
        <v>417</v>
      </c>
    </row>
    <row r="16" spans="1:10" ht="24" customHeight="1">
      <c r="A16" s="94" t="s">
        <v>181</v>
      </c>
      <c r="B16" s="30">
        <f t="shared" si="1"/>
        <v>4240</v>
      </c>
      <c r="C16" s="17">
        <f t="shared" si="2"/>
        <v>3757</v>
      </c>
      <c r="D16" s="17">
        <f t="shared" si="3"/>
        <v>483</v>
      </c>
      <c r="E16" s="17">
        <f t="shared" si="4"/>
        <v>3229</v>
      </c>
      <c r="F16" s="17">
        <v>2830</v>
      </c>
      <c r="G16" s="17">
        <v>399</v>
      </c>
      <c r="H16" s="17">
        <f t="shared" si="5"/>
        <v>1011</v>
      </c>
      <c r="I16" s="17">
        <v>927</v>
      </c>
      <c r="J16" s="17">
        <v>84</v>
      </c>
    </row>
    <row r="17" spans="1:10" ht="24" customHeight="1">
      <c r="A17" s="96" t="s">
        <v>182</v>
      </c>
      <c r="B17" s="683">
        <f t="shared" si="1"/>
        <v>1913</v>
      </c>
      <c r="C17" s="727">
        <f t="shared" si="2"/>
        <v>1883</v>
      </c>
      <c r="D17" s="727">
        <v>30</v>
      </c>
      <c r="E17" s="727">
        <f t="shared" si="4"/>
        <v>993</v>
      </c>
      <c r="F17" s="727">
        <v>963</v>
      </c>
      <c r="G17" s="727">
        <v>30</v>
      </c>
      <c r="H17" s="727">
        <v>920</v>
      </c>
      <c r="I17" s="727">
        <v>920</v>
      </c>
      <c r="J17" s="727" t="s">
        <v>53</v>
      </c>
    </row>
    <row r="19" spans="1:10" ht="24">
      <c r="A19" s="2" t="s">
        <v>1597</v>
      </c>
    </row>
    <row r="20" spans="1:10" ht="24">
      <c r="A20" s="2" t="s">
        <v>1598</v>
      </c>
    </row>
  </sheetData>
  <mergeCells count="4">
    <mergeCell ref="A5:A6"/>
    <mergeCell ref="B4:D4"/>
    <mergeCell ref="E4:G4"/>
    <mergeCell ref="H4:J4"/>
  </mergeCells>
  <pageMargins left="0.39370078740157483" right="0.39370078740157483" top="0.78740157480314965" bottom="0.39370078740157483" header="0.19685039370078741" footer="0.19685039370078741"/>
  <pageSetup paperSize="9" scale="8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00B050"/>
  </sheetPr>
  <dimension ref="A1:J20"/>
  <sheetViews>
    <sheetView workbookViewId="0">
      <selection activeCell="A7" sqref="A7:XFD17"/>
    </sheetView>
  </sheetViews>
  <sheetFormatPr defaultRowHeight="21"/>
  <cols>
    <col min="1" max="1" width="32" style="3" customWidth="1"/>
    <col min="2" max="2" width="12.375" style="3" customWidth="1"/>
    <col min="3" max="3" width="14" style="3" bestFit="1" customWidth="1"/>
    <col min="4" max="4" width="11.25" style="3" customWidth="1"/>
    <col min="5" max="5" width="12.5" style="3" customWidth="1"/>
    <col min="6" max="6" width="14" style="3" bestFit="1" customWidth="1"/>
    <col min="7" max="7" width="12.125" style="3" customWidth="1"/>
    <col min="8" max="8" width="13.25" style="3" customWidth="1"/>
    <col min="9" max="9" width="14" style="3" bestFit="1" customWidth="1"/>
    <col min="10" max="10" width="13.375" style="3" customWidth="1"/>
    <col min="11" max="16384" width="9" style="3"/>
  </cols>
  <sheetData>
    <row r="1" spans="1:10" s="178" customFormat="1">
      <c r="A1" s="177" t="s">
        <v>205</v>
      </c>
      <c r="J1" s="97" t="s">
        <v>57</v>
      </c>
    </row>
    <row r="2" spans="1:10" s="178" customFormat="1">
      <c r="A2" s="177" t="s">
        <v>206</v>
      </c>
      <c r="J2" s="97" t="s">
        <v>59</v>
      </c>
    </row>
    <row r="3" spans="1:10" s="179" customFormat="1">
      <c r="A3" s="227"/>
      <c r="B3" s="227"/>
      <c r="C3" s="227"/>
      <c r="D3" s="227"/>
      <c r="E3" s="227"/>
      <c r="F3" s="227"/>
      <c r="G3" s="227"/>
      <c r="H3" s="227"/>
      <c r="I3" s="227"/>
      <c r="J3" s="227"/>
    </row>
    <row r="4" spans="1:10" s="179" customFormat="1" ht="26.25" customHeight="1">
      <c r="A4" s="204" t="s">
        <v>63</v>
      </c>
      <c r="B4" s="1017" t="s">
        <v>207</v>
      </c>
      <c r="C4" s="1017"/>
      <c r="D4" s="1017"/>
      <c r="E4" s="1017" t="s">
        <v>1599</v>
      </c>
      <c r="F4" s="1017"/>
      <c r="G4" s="1017"/>
      <c r="H4" s="1017" t="s">
        <v>189</v>
      </c>
      <c r="I4" s="1017"/>
      <c r="J4" s="1010"/>
    </row>
    <row r="5" spans="1:10" s="179" customFormat="1" ht="21" customHeight="1">
      <c r="A5" s="243" t="s">
        <v>1449</v>
      </c>
      <c r="B5" s="218" t="s">
        <v>60</v>
      </c>
      <c r="C5" s="218" t="s">
        <v>1451</v>
      </c>
      <c r="D5" s="218" t="s">
        <v>200</v>
      </c>
      <c r="E5" s="218" t="s">
        <v>118</v>
      </c>
      <c r="F5" s="218" t="s">
        <v>1451</v>
      </c>
      <c r="G5" s="218" t="s">
        <v>191</v>
      </c>
      <c r="H5" s="218" t="s">
        <v>118</v>
      </c>
      <c r="I5" s="218" t="s">
        <v>1451</v>
      </c>
      <c r="J5" s="221" t="s">
        <v>191</v>
      </c>
    </row>
    <row r="6" spans="1:10" s="179" customFormat="1">
      <c r="A6" s="243" t="s">
        <v>1014</v>
      </c>
      <c r="B6" s="219" t="s">
        <v>154</v>
      </c>
      <c r="C6" s="698" t="s">
        <v>193</v>
      </c>
      <c r="D6" s="698" t="s">
        <v>194</v>
      </c>
      <c r="E6" s="698" t="s">
        <v>1448</v>
      </c>
      <c r="F6" s="698" t="s">
        <v>193</v>
      </c>
      <c r="G6" s="698" t="s">
        <v>1452</v>
      </c>
      <c r="H6" s="698" t="s">
        <v>1448</v>
      </c>
      <c r="I6" s="698" t="s">
        <v>193</v>
      </c>
      <c r="J6" s="695" t="s">
        <v>1452</v>
      </c>
    </row>
    <row r="7" spans="1:10" s="179" customFormat="1" ht="24" customHeight="1">
      <c r="A7" s="204" t="s">
        <v>51</v>
      </c>
      <c r="B7" s="205">
        <f>SUM(B8:B17)</f>
        <v>1688359</v>
      </c>
      <c r="C7" s="730">
        <f t="shared" ref="C7:J7" si="0">SUM(C8:C17)</f>
        <v>1117618</v>
      </c>
      <c r="D7" s="730">
        <f t="shared" si="0"/>
        <v>570741</v>
      </c>
      <c r="E7" s="730">
        <f t="shared" si="0"/>
        <v>1238661</v>
      </c>
      <c r="F7" s="725">
        <f>SUM(F8:F17)</f>
        <v>707293</v>
      </c>
      <c r="G7" s="730">
        <f t="shared" si="0"/>
        <v>531368</v>
      </c>
      <c r="H7" s="725">
        <f t="shared" si="0"/>
        <v>449698</v>
      </c>
      <c r="I7" s="725">
        <f t="shared" si="0"/>
        <v>410325</v>
      </c>
      <c r="J7" s="725">
        <f t="shared" si="0"/>
        <v>39373</v>
      </c>
    </row>
    <row r="8" spans="1:10" ht="24" customHeight="1">
      <c r="A8" s="94" t="s">
        <v>176</v>
      </c>
      <c r="B8" s="19">
        <f>C8+D8</f>
        <v>979</v>
      </c>
      <c r="C8" s="682">
        <f>F8+I8</f>
        <v>296</v>
      </c>
      <c r="D8" s="682">
        <f>G8+J8</f>
        <v>683</v>
      </c>
      <c r="E8" s="682">
        <f>F8+G8</f>
        <v>748</v>
      </c>
      <c r="F8" s="17">
        <v>164</v>
      </c>
      <c r="G8" s="682">
        <v>584</v>
      </c>
      <c r="H8" s="17">
        <f>I8+J8</f>
        <v>231</v>
      </c>
      <c r="I8" s="17">
        <v>132</v>
      </c>
      <c r="J8" s="17">
        <v>99</v>
      </c>
    </row>
    <row r="9" spans="1:10" ht="24" customHeight="1">
      <c r="A9" s="94" t="s">
        <v>1443</v>
      </c>
      <c r="B9" s="19">
        <f t="shared" ref="B9:B17" si="1">C9+D9</f>
        <v>82836</v>
      </c>
      <c r="C9" s="682">
        <f t="shared" ref="C9:C17" si="2">F9+I9</f>
        <v>33173</v>
      </c>
      <c r="D9" s="682">
        <f t="shared" ref="D9:D16" si="3">G9+J9</f>
        <v>49663</v>
      </c>
      <c r="E9" s="682">
        <f t="shared" ref="E9:E17" si="4">F9+G9</f>
        <v>60795</v>
      </c>
      <c r="F9" s="17">
        <v>15800</v>
      </c>
      <c r="G9" s="682">
        <v>44995</v>
      </c>
      <c r="H9" s="17">
        <f t="shared" ref="H9:H16" si="5">I9+J9</f>
        <v>22041</v>
      </c>
      <c r="I9" s="17">
        <v>17373</v>
      </c>
      <c r="J9" s="17">
        <v>4668</v>
      </c>
    </row>
    <row r="10" spans="1:10" ht="24" customHeight="1">
      <c r="A10" s="94" t="s">
        <v>1444</v>
      </c>
      <c r="B10" s="19">
        <f t="shared" si="1"/>
        <v>148256</v>
      </c>
      <c r="C10" s="682">
        <f t="shared" si="2"/>
        <v>73599</v>
      </c>
      <c r="D10" s="682">
        <f t="shared" si="3"/>
        <v>74657</v>
      </c>
      <c r="E10" s="682">
        <f t="shared" si="4"/>
        <v>104962</v>
      </c>
      <c r="F10" s="17">
        <v>36635</v>
      </c>
      <c r="G10" s="682">
        <v>68327</v>
      </c>
      <c r="H10" s="17">
        <f t="shared" si="5"/>
        <v>43294</v>
      </c>
      <c r="I10" s="17">
        <v>36964</v>
      </c>
      <c r="J10" s="17">
        <v>6330</v>
      </c>
    </row>
    <row r="11" spans="1:10" ht="24" customHeight="1">
      <c r="A11" s="94" t="s">
        <v>1445</v>
      </c>
      <c r="B11" s="19">
        <f t="shared" si="1"/>
        <v>473650</v>
      </c>
      <c r="C11" s="682">
        <f t="shared" si="2"/>
        <v>287847</v>
      </c>
      <c r="D11" s="682">
        <f t="shared" si="3"/>
        <v>185803</v>
      </c>
      <c r="E11" s="682">
        <f t="shared" si="4"/>
        <v>339217</v>
      </c>
      <c r="F11" s="17">
        <v>167237</v>
      </c>
      <c r="G11" s="682">
        <v>171980</v>
      </c>
      <c r="H11" s="17">
        <f t="shared" si="5"/>
        <v>134433</v>
      </c>
      <c r="I11" s="17">
        <v>120610</v>
      </c>
      <c r="J11" s="17">
        <v>13823</v>
      </c>
    </row>
    <row r="12" spans="1:10" ht="24" customHeight="1">
      <c r="A12" s="94" t="s">
        <v>177</v>
      </c>
      <c r="B12" s="19">
        <f t="shared" si="1"/>
        <v>606180</v>
      </c>
      <c r="C12" s="682">
        <f t="shared" si="2"/>
        <v>427770</v>
      </c>
      <c r="D12" s="682">
        <f t="shared" si="3"/>
        <v>178410</v>
      </c>
      <c r="E12" s="682">
        <f t="shared" si="4"/>
        <v>447322</v>
      </c>
      <c r="F12" s="17">
        <v>278986</v>
      </c>
      <c r="G12" s="682">
        <v>168336</v>
      </c>
      <c r="H12" s="17">
        <f t="shared" si="5"/>
        <v>158858</v>
      </c>
      <c r="I12" s="17">
        <v>148784</v>
      </c>
      <c r="J12" s="17">
        <v>10074</v>
      </c>
    </row>
    <row r="13" spans="1:10" ht="24" customHeight="1">
      <c r="A13" s="94" t="s">
        <v>178</v>
      </c>
      <c r="B13" s="19">
        <f t="shared" si="1"/>
        <v>230776</v>
      </c>
      <c r="C13" s="682">
        <f>F13+I13</f>
        <v>177794</v>
      </c>
      <c r="D13" s="682">
        <f t="shared" si="3"/>
        <v>52982</v>
      </c>
      <c r="E13" s="682">
        <f t="shared" si="4"/>
        <v>174121</v>
      </c>
      <c r="F13" s="17">
        <v>124007</v>
      </c>
      <c r="G13" s="682">
        <v>50114</v>
      </c>
      <c r="H13" s="17">
        <f t="shared" si="5"/>
        <v>56655</v>
      </c>
      <c r="I13" s="17">
        <v>53787</v>
      </c>
      <c r="J13" s="17">
        <v>2868</v>
      </c>
    </row>
    <row r="14" spans="1:10" ht="24" customHeight="1">
      <c r="A14" s="94" t="s">
        <v>179</v>
      </c>
      <c r="B14" s="19">
        <f t="shared" si="1"/>
        <v>127217</v>
      </c>
      <c r="C14" s="682">
        <f t="shared" si="2"/>
        <v>102066</v>
      </c>
      <c r="D14" s="682">
        <f t="shared" si="3"/>
        <v>25151</v>
      </c>
      <c r="E14" s="682">
        <f t="shared" si="4"/>
        <v>98360</v>
      </c>
      <c r="F14" s="17">
        <v>74299</v>
      </c>
      <c r="G14" s="682">
        <v>24061</v>
      </c>
      <c r="H14" s="17">
        <f t="shared" si="5"/>
        <v>28857</v>
      </c>
      <c r="I14" s="17">
        <v>27767</v>
      </c>
      <c r="J14" s="17">
        <v>1090</v>
      </c>
    </row>
    <row r="15" spans="1:10" ht="24" customHeight="1">
      <c r="A15" s="94" t="s">
        <v>180</v>
      </c>
      <c r="B15" s="19">
        <f t="shared" si="1"/>
        <v>12312</v>
      </c>
      <c r="C15" s="682">
        <f t="shared" si="2"/>
        <v>9433</v>
      </c>
      <c r="D15" s="682">
        <f t="shared" si="3"/>
        <v>2879</v>
      </c>
      <c r="E15" s="682">
        <f t="shared" si="4"/>
        <v>8914</v>
      </c>
      <c r="F15" s="17">
        <v>6372</v>
      </c>
      <c r="G15" s="682">
        <v>2542</v>
      </c>
      <c r="H15" s="17">
        <f t="shared" si="5"/>
        <v>3398</v>
      </c>
      <c r="I15" s="17">
        <v>3061</v>
      </c>
      <c r="J15" s="17">
        <v>337</v>
      </c>
    </row>
    <row r="16" spans="1:10" ht="24" customHeight="1">
      <c r="A16" s="94" t="s">
        <v>181</v>
      </c>
      <c r="B16" s="19">
        <f t="shared" si="1"/>
        <v>4240</v>
      </c>
      <c r="C16" s="682">
        <f t="shared" si="2"/>
        <v>3757</v>
      </c>
      <c r="D16" s="682">
        <f t="shared" si="3"/>
        <v>483</v>
      </c>
      <c r="E16" s="682">
        <f t="shared" si="4"/>
        <v>3229</v>
      </c>
      <c r="F16" s="17">
        <v>2830</v>
      </c>
      <c r="G16" s="682">
        <v>399</v>
      </c>
      <c r="H16" s="17">
        <f t="shared" si="5"/>
        <v>1011</v>
      </c>
      <c r="I16" s="17">
        <v>927</v>
      </c>
      <c r="J16" s="17">
        <v>84</v>
      </c>
    </row>
    <row r="17" spans="1:10" ht="24" customHeight="1">
      <c r="A17" s="96" t="s">
        <v>182</v>
      </c>
      <c r="B17" s="753">
        <f t="shared" si="1"/>
        <v>1913</v>
      </c>
      <c r="C17" s="731">
        <f t="shared" si="2"/>
        <v>1883</v>
      </c>
      <c r="D17" s="731">
        <v>30</v>
      </c>
      <c r="E17" s="731">
        <f t="shared" si="4"/>
        <v>993</v>
      </c>
      <c r="F17" s="727">
        <v>963</v>
      </c>
      <c r="G17" s="731">
        <v>30</v>
      </c>
      <c r="H17" s="727">
        <v>920</v>
      </c>
      <c r="I17" s="727">
        <v>920</v>
      </c>
      <c r="J17" s="727" t="s">
        <v>53</v>
      </c>
    </row>
    <row r="19" spans="1:10" ht="24">
      <c r="A19" s="2" t="s">
        <v>1597</v>
      </c>
    </row>
    <row r="20" spans="1:10" ht="24">
      <c r="A20" s="2" t="s">
        <v>1598</v>
      </c>
    </row>
  </sheetData>
  <mergeCells count="3">
    <mergeCell ref="B4:D4"/>
    <mergeCell ref="E4:G4"/>
    <mergeCell ref="H4:J4"/>
  </mergeCells>
  <pageMargins left="0.39370078740157483" right="0.39370078740157483" top="0.78740157480314965" bottom="0.39370078740157483" header="0.19685039370078741" footer="0.19685039370078741"/>
  <pageSetup paperSize="9" scale="8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00B050"/>
  </sheetPr>
  <dimension ref="A1:J20"/>
  <sheetViews>
    <sheetView workbookViewId="0">
      <selection activeCell="A7" sqref="A7:XFD17"/>
    </sheetView>
  </sheetViews>
  <sheetFormatPr defaultRowHeight="21"/>
  <cols>
    <col min="1" max="1" width="35.875" style="3" customWidth="1"/>
    <col min="2" max="10" width="12.875" style="3" customWidth="1"/>
    <col min="11" max="16384" width="9" style="3"/>
  </cols>
  <sheetData>
    <row r="1" spans="1:10" s="178" customFormat="1">
      <c r="A1" s="177" t="s">
        <v>208</v>
      </c>
      <c r="I1" s="1013" t="s">
        <v>166</v>
      </c>
      <c r="J1" s="1013"/>
    </row>
    <row r="2" spans="1:10" s="178" customFormat="1">
      <c r="A2" s="177" t="s">
        <v>209</v>
      </c>
      <c r="I2" s="1013" t="s">
        <v>167</v>
      </c>
      <c r="J2" s="1013"/>
    </row>
    <row r="3" spans="1:10" s="179" customFormat="1">
      <c r="A3" s="227"/>
      <c r="B3" s="227"/>
      <c r="C3" s="227"/>
      <c r="D3" s="227"/>
      <c r="E3" s="227"/>
      <c r="F3" s="227"/>
      <c r="G3" s="227"/>
      <c r="H3" s="227"/>
      <c r="I3" s="227"/>
      <c r="J3" s="227"/>
    </row>
    <row r="4" spans="1:10" s="179" customFormat="1" ht="24" customHeight="1">
      <c r="A4" s="204" t="s">
        <v>63</v>
      </c>
      <c r="B4" s="1017" t="s">
        <v>210</v>
      </c>
      <c r="C4" s="1017"/>
      <c r="D4" s="1017"/>
      <c r="E4" s="1017" t="s">
        <v>1595</v>
      </c>
      <c r="F4" s="1017"/>
      <c r="G4" s="1017"/>
      <c r="H4" s="1017" t="s">
        <v>189</v>
      </c>
      <c r="I4" s="1017"/>
      <c r="J4" s="1010"/>
    </row>
    <row r="5" spans="1:10" s="179" customFormat="1" ht="21" customHeight="1">
      <c r="A5" s="243" t="s">
        <v>169</v>
      </c>
      <c r="B5" s="503" t="s">
        <v>60</v>
      </c>
      <c r="C5" s="503" t="s">
        <v>190</v>
      </c>
      <c r="D5" s="503" t="s">
        <v>200</v>
      </c>
      <c r="E5" s="503" t="s">
        <v>104</v>
      </c>
      <c r="F5" s="503" t="s">
        <v>1451</v>
      </c>
      <c r="G5" s="503" t="s">
        <v>200</v>
      </c>
      <c r="H5" s="503" t="s">
        <v>104</v>
      </c>
      <c r="I5" s="503" t="s">
        <v>1451</v>
      </c>
      <c r="J5" s="498" t="s">
        <v>200</v>
      </c>
    </row>
    <row r="6" spans="1:10" s="179" customFormat="1" ht="42">
      <c r="A6" s="243"/>
      <c r="B6" s="504" t="s">
        <v>154</v>
      </c>
      <c r="C6" s="698" t="s">
        <v>193</v>
      </c>
      <c r="D6" s="698" t="s">
        <v>194</v>
      </c>
      <c r="E6" s="698" t="s">
        <v>110</v>
      </c>
      <c r="F6" s="698" t="s">
        <v>1450</v>
      </c>
      <c r="G6" s="698" t="s">
        <v>194</v>
      </c>
      <c r="H6" s="698" t="s">
        <v>110</v>
      </c>
      <c r="I6" s="698" t="s">
        <v>1450</v>
      </c>
      <c r="J6" s="695" t="s">
        <v>194</v>
      </c>
    </row>
    <row r="7" spans="1:10" s="179" customFormat="1" ht="24" customHeight="1">
      <c r="A7" s="204" t="s">
        <v>51</v>
      </c>
      <c r="B7" s="267">
        <v>1144878</v>
      </c>
      <c r="C7" s="725">
        <v>771208</v>
      </c>
      <c r="D7" s="725">
        <v>373670</v>
      </c>
      <c r="E7" s="725">
        <v>787981</v>
      </c>
      <c r="F7" s="725">
        <v>444098</v>
      </c>
      <c r="G7" s="725">
        <v>343883</v>
      </c>
      <c r="H7" s="725">
        <v>356897</v>
      </c>
      <c r="I7" s="725">
        <v>327110</v>
      </c>
      <c r="J7" s="725">
        <v>29787</v>
      </c>
    </row>
    <row r="8" spans="1:10" ht="24" customHeight="1">
      <c r="A8" s="94" t="s">
        <v>176</v>
      </c>
      <c r="B8" s="30">
        <v>685</v>
      </c>
      <c r="C8" s="17">
        <v>207</v>
      </c>
      <c r="D8" s="17">
        <v>478</v>
      </c>
      <c r="E8" s="17">
        <v>509</v>
      </c>
      <c r="F8" s="17">
        <v>103</v>
      </c>
      <c r="G8" s="17">
        <v>406</v>
      </c>
      <c r="H8" s="17">
        <v>176</v>
      </c>
      <c r="I8" s="17">
        <v>104</v>
      </c>
      <c r="J8" s="17">
        <v>72</v>
      </c>
    </row>
    <row r="9" spans="1:10" ht="24" customHeight="1">
      <c r="A9" s="94" t="s">
        <v>1443</v>
      </c>
      <c r="B9" s="30">
        <v>57203</v>
      </c>
      <c r="C9" s="17">
        <v>23839</v>
      </c>
      <c r="D9" s="17">
        <v>33364</v>
      </c>
      <c r="E9" s="17">
        <v>39961</v>
      </c>
      <c r="F9" s="17">
        <v>10127</v>
      </c>
      <c r="G9" s="17">
        <v>29834</v>
      </c>
      <c r="H9" s="17">
        <v>17242</v>
      </c>
      <c r="I9" s="17">
        <v>13712</v>
      </c>
      <c r="J9" s="17">
        <v>3530</v>
      </c>
    </row>
    <row r="10" spans="1:10" ht="24" customHeight="1">
      <c r="A10" s="94" t="s">
        <v>1444</v>
      </c>
      <c r="B10" s="30">
        <v>102533</v>
      </c>
      <c r="C10" s="17">
        <v>52909</v>
      </c>
      <c r="D10" s="17">
        <v>49624</v>
      </c>
      <c r="E10" s="17">
        <v>68635</v>
      </c>
      <c r="F10" s="17">
        <v>23754</v>
      </c>
      <c r="G10" s="17">
        <v>44881</v>
      </c>
      <c r="H10" s="17">
        <v>33898</v>
      </c>
      <c r="I10" s="17">
        <v>29155</v>
      </c>
      <c r="J10" s="17">
        <v>4743</v>
      </c>
    </row>
    <row r="11" spans="1:10" ht="24" customHeight="1">
      <c r="A11" s="94" t="s">
        <v>1445</v>
      </c>
      <c r="B11" s="30">
        <v>325585</v>
      </c>
      <c r="C11" s="17">
        <v>203286</v>
      </c>
      <c r="D11" s="17">
        <v>122299</v>
      </c>
      <c r="E11" s="17">
        <v>219183</v>
      </c>
      <c r="F11" s="17">
        <v>107341</v>
      </c>
      <c r="G11" s="17">
        <v>111842</v>
      </c>
      <c r="H11" s="17">
        <v>106402</v>
      </c>
      <c r="I11" s="17">
        <v>95945</v>
      </c>
      <c r="J11" s="17">
        <v>10457</v>
      </c>
    </row>
    <row r="12" spans="1:10" ht="24" customHeight="1">
      <c r="A12" s="94" t="s">
        <v>177</v>
      </c>
      <c r="B12" s="30">
        <v>410372</v>
      </c>
      <c r="C12" s="17">
        <v>294571</v>
      </c>
      <c r="D12" s="17">
        <v>115801</v>
      </c>
      <c r="E12" s="17">
        <v>283659</v>
      </c>
      <c r="F12" s="17">
        <v>175536</v>
      </c>
      <c r="G12" s="17">
        <v>108123</v>
      </c>
      <c r="H12" s="17">
        <v>126713</v>
      </c>
      <c r="I12" s="17">
        <v>119035</v>
      </c>
      <c r="J12" s="17">
        <v>7678</v>
      </c>
    </row>
    <row r="13" spans="1:10" ht="24" customHeight="1">
      <c r="A13" s="94" t="s">
        <v>178</v>
      </c>
      <c r="B13" s="30">
        <v>152675</v>
      </c>
      <c r="C13" s="17">
        <v>119007</v>
      </c>
      <c r="D13" s="17">
        <v>33668</v>
      </c>
      <c r="E13" s="17">
        <v>107597</v>
      </c>
      <c r="F13" s="17">
        <v>76111</v>
      </c>
      <c r="G13" s="17">
        <v>31486</v>
      </c>
      <c r="H13" s="17">
        <v>45078</v>
      </c>
      <c r="I13" s="17">
        <v>42896</v>
      </c>
      <c r="J13" s="17">
        <v>2182</v>
      </c>
    </row>
    <row r="14" spans="1:10" ht="24" customHeight="1">
      <c r="A14" s="94" t="s">
        <v>179</v>
      </c>
      <c r="B14" s="30">
        <v>82989</v>
      </c>
      <c r="C14" s="17">
        <v>66970</v>
      </c>
      <c r="D14" s="17">
        <v>16019</v>
      </c>
      <c r="E14" s="17">
        <v>59830</v>
      </c>
      <c r="F14" s="17">
        <v>44629</v>
      </c>
      <c r="G14" s="17">
        <v>15201</v>
      </c>
      <c r="H14" s="17">
        <v>23159</v>
      </c>
      <c r="I14" s="17">
        <v>22341</v>
      </c>
      <c r="J14" s="17">
        <v>818</v>
      </c>
    </row>
    <row r="15" spans="1:10" ht="24" customHeight="1">
      <c r="A15" s="94" t="s">
        <v>180</v>
      </c>
      <c r="B15" s="30">
        <v>8432</v>
      </c>
      <c r="C15" s="17">
        <v>6412</v>
      </c>
      <c r="D15" s="17">
        <v>2020</v>
      </c>
      <c r="E15" s="17">
        <v>5678</v>
      </c>
      <c r="F15" s="17">
        <v>3900</v>
      </c>
      <c r="G15" s="17">
        <v>1778</v>
      </c>
      <c r="H15" s="17">
        <v>2754</v>
      </c>
      <c r="I15" s="17">
        <v>2512</v>
      </c>
      <c r="J15" s="17">
        <v>242</v>
      </c>
    </row>
    <row r="16" spans="1:10" ht="24" customHeight="1">
      <c r="A16" s="94" t="s">
        <v>181</v>
      </c>
      <c r="B16" s="30">
        <v>3178</v>
      </c>
      <c r="C16" s="17">
        <v>2799</v>
      </c>
      <c r="D16" s="17">
        <v>379</v>
      </c>
      <c r="E16" s="17">
        <v>2301</v>
      </c>
      <c r="F16" s="17">
        <v>1987</v>
      </c>
      <c r="G16" s="17">
        <v>314</v>
      </c>
      <c r="H16" s="17">
        <v>877</v>
      </c>
      <c r="I16" s="17">
        <v>812</v>
      </c>
      <c r="J16" s="17">
        <v>65</v>
      </c>
    </row>
    <row r="17" spans="1:10" ht="24" customHeight="1">
      <c r="A17" s="96" t="s">
        <v>182</v>
      </c>
      <c r="B17" s="257">
        <v>1226</v>
      </c>
      <c r="C17" s="727">
        <v>1208</v>
      </c>
      <c r="D17" s="727">
        <v>18</v>
      </c>
      <c r="E17" s="727">
        <v>628</v>
      </c>
      <c r="F17" s="727">
        <v>610</v>
      </c>
      <c r="G17" s="727">
        <v>18</v>
      </c>
      <c r="H17" s="727">
        <v>598</v>
      </c>
      <c r="I17" s="727">
        <v>598</v>
      </c>
      <c r="J17" s="727" t="s">
        <v>53</v>
      </c>
    </row>
    <row r="19" spans="1:10" ht="24">
      <c r="A19" s="2" t="s">
        <v>1597</v>
      </c>
    </row>
    <row r="20" spans="1:10" ht="24">
      <c r="A20" s="2" t="s">
        <v>1598</v>
      </c>
    </row>
  </sheetData>
  <mergeCells count="5">
    <mergeCell ref="I1:J1"/>
    <mergeCell ref="I2:J2"/>
    <mergeCell ref="B4:D4"/>
    <mergeCell ref="E4:G4"/>
    <mergeCell ref="H4:J4"/>
  </mergeCells>
  <pageMargins left="0.39370078740157483" right="0.39370078740157483" top="0.78740157480314965" bottom="0.39370078740157483" header="0.19685039370078741" footer="0.19685039370078741"/>
  <pageSetup paperSize="9" scale="8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00B050"/>
  </sheetPr>
  <dimension ref="A1:K21"/>
  <sheetViews>
    <sheetView workbookViewId="0">
      <selection activeCell="A9" sqref="A9:XFD19"/>
    </sheetView>
  </sheetViews>
  <sheetFormatPr defaultRowHeight="21"/>
  <cols>
    <col min="1" max="1" width="31.125" style="3" customWidth="1"/>
    <col min="2" max="2" width="13.875" style="3" customWidth="1"/>
    <col min="3" max="3" width="12.75" style="3" customWidth="1"/>
    <col min="4" max="4" width="14.5" style="3" customWidth="1"/>
    <col min="5" max="5" width="12.75" style="3" customWidth="1"/>
    <col min="6" max="6" width="17.75" style="3" customWidth="1"/>
    <col min="7" max="7" width="15.375" style="3" customWidth="1"/>
    <col min="8" max="8" width="16" style="3" customWidth="1"/>
    <col min="9" max="9" width="17.75" style="3" customWidth="1"/>
    <col min="10" max="16384" width="9" style="3"/>
  </cols>
  <sheetData>
    <row r="1" spans="1:11" s="178" customFormat="1">
      <c r="A1" s="177" t="s">
        <v>211</v>
      </c>
    </row>
    <row r="2" spans="1:11" s="178" customFormat="1">
      <c r="A2" s="177" t="s">
        <v>212</v>
      </c>
      <c r="I2" s="97" t="s">
        <v>57</v>
      </c>
    </row>
    <row r="3" spans="1:11" s="178" customFormat="1">
      <c r="A3" s="177" t="s">
        <v>213</v>
      </c>
      <c r="I3" s="97" t="s">
        <v>59</v>
      </c>
    </row>
    <row r="4" spans="1:11" s="179" customFormat="1">
      <c r="A4" s="227"/>
      <c r="B4" s="227"/>
      <c r="C4" s="227"/>
      <c r="D4" s="227"/>
      <c r="E4" s="227"/>
      <c r="F4" s="227"/>
      <c r="G4" s="227"/>
      <c r="H4" s="227"/>
      <c r="I4" s="227"/>
      <c r="J4" s="227"/>
      <c r="K4" s="227"/>
    </row>
    <row r="5" spans="1:11" s="179" customFormat="1" ht="21" customHeight="1">
      <c r="A5" s="204"/>
      <c r="B5" s="995" t="s">
        <v>42</v>
      </c>
      <c r="C5" s="995"/>
      <c r="D5" s="995" t="s">
        <v>214</v>
      </c>
      <c r="E5" s="995"/>
      <c r="F5" s="995" t="s">
        <v>215</v>
      </c>
      <c r="G5" s="995"/>
      <c r="H5" s="995" t="s">
        <v>216</v>
      </c>
      <c r="I5" s="964"/>
      <c r="J5" s="230"/>
      <c r="K5" s="230"/>
    </row>
    <row r="6" spans="1:11" s="179" customFormat="1">
      <c r="A6" s="243" t="s">
        <v>63</v>
      </c>
      <c r="B6" s="997" t="s">
        <v>36</v>
      </c>
      <c r="C6" s="997"/>
      <c r="D6" s="997" t="s">
        <v>217</v>
      </c>
      <c r="E6" s="997"/>
      <c r="F6" s="997" t="s">
        <v>218</v>
      </c>
      <c r="G6" s="997"/>
      <c r="H6" s="997" t="s">
        <v>219</v>
      </c>
      <c r="I6" s="967"/>
    </row>
    <row r="7" spans="1:11" s="179" customFormat="1">
      <c r="A7" s="243" t="s">
        <v>169</v>
      </c>
      <c r="B7" s="218" t="s">
        <v>66</v>
      </c>
      <c r="C7" s="218" t="s">
        <v>87</v>
      </c>
      <c r="D7" s="218" t="s">
        <v>66</v>
      </c>
      <c r="E7" s="218" t="s">
        <v>87</v>
      </c>
      <c r="F7" s="218" t="s">
        <v>66</v>
      </c>
      <c r="G7" s="218" t="s">
        <v>87</v>
      </c>
      <c r="H7" s="218" t="s">
        <v>66</v>
      </c>
      <c r="I7" s="221" t="s">
        <v>87</v>
      </c>
    </row>
    <row r="8" spans="1:11" s="179" customFormat="1">
      <c r="A8" s="244"/>
      <c r="B8" s="219" t="s">
        <v>68</v>
      </c>
      <c r="C8" s="698" t="s">
        <v>89</v>
      </c>
      <c r="D8" s="698" t="s">
        <v>68</v>
      </c>
      <c r="E8" s="698" t="s">
        <v>89</v>
      </c>
      <c r="F8" s="698" t="s">
        <v>68</v>
      </c>
      <c r="G8" s="698" t="s">
        <v>89</v>
      </c>
      <c r="H8" s="698" t="s">
        <v>68</v>
      </c>
      <c r="I8" s="695" t="s">
        <v>89</v>
      </c>
    </row>
    <row r="9" spans="1:11" s="179" customFormat="1" ht="24" customHeight="1">
      <c r="A9" s="204" t="s">
        <v>51</v>
      </c>
      <c r="B9" s="754">
        <v>15855</v>
      </c>
      <c r="C9" s="761">
        <v>227000.38</v>
      </c>
      <c r="D9" s="762">
        <v>15451</v>
      </c>
      <c r="E9" s="761">
        <v>218243.94</v>
      </c>
      <c r="F9" s="763">
        <v>400</v>
      </c>
      <c r="G9" s="764">
        <v>8681.44</v>
      </c>
      <c r="H9" s="764">
        <v>4</v>
      </c>
      <c r="I9" s="763">
        <v>75</v>
      </c>
    </row>
    <row r="10" spans="1:11" ht="24" customHeight="1">
      <c r="A10" s="94" t="s">
        <v>176</v>
      </c>
      <c r="B10" s="755">
        <v>29</v>
      </c>
      <c r="C10" s="757">
        <v>21</v>
      </c>
      <c r="D10" s="758">
        <v>28</v>
      </c>
      <c r="E10" s="757">
        <v>21.13</v>
      </c>
      <c r="F10" s="759">
        <v>1</v>
      </c>
      <c r="G10" s="760" t="s">
        <v>53</v>
      </c>
      <c r="H10" s="760" t="s">
        <v>220</v>
      </c>
      <c r="I10" s="759" t="s">
        <v>220</v>
      </c>
    </row>
    <row r="11" spans="1:11" ht="24" customHeight="1">
      <c r="A11" s="94" t="s">
        <v>1443</v>
      </c>
      <c r="B11" s="755">
        <v>533</v>
      </c>
      <c r="C11" s="757">
        <v>1802.07</v>
      </c>
      <c r="D11" s="758">
        <v>513</v>
      </c>
      <c r="E11" s="757">
        <v>1741.82</v>
      </c>
      <c r="F11" s="759">
        <v>20</v>
      </c>
      <c r="G11" s="760">
        <v>60.25</v>
      </c>
      <c r="H11" s="760" t="s">
        <v>220</v>
      </c>
      <c r="I11" s="759" t="s">
        <v>220</v>
      </c>
    </row>
    <row r="12" spans="1:11" ht="24" customHeight="1">
      <c r="A12" s="94" t="s">
        <v>1444</v>
      </c>
      <c r="B12" s="755">
        <v>976</v>
      </c>
      <c r="C12" s="757">
        <v>4686.0600000000004</v>
      </c>
      <c r="D12" s="758">
        <v>953</v>
      </c>
      <c r="E12" s="757">
        <v>4584.0600000000004</v>
      </c>
      <c r="F12" s="759">
        <v>23</v>
      </c>
      <c r="G12" s="760">
        <v>102</v>
      </c>
      <c r="H12" s="760" t="s">
        <v>220</v>
      </c>
      <c r="I12" s="759" t="s">
        <v>220</v>
      </c>
    </row>
    <row r="13" spans="1:11" ht="24" customHeight="1">
      <c r="A13" s="94" t="s">
        <v>1445</v>
      </c>
      <c r="B13" s="755">
        <v>3893</v>
      </c>
      <c r="C13" s="757">
        <v>28774.23</v>
      </c>
      <c r="D13" s="758">
        <v>3813</v>
      </c>
      <c r="E13" s="757">
        <v>28102.48</v>
      </c>
      <c r="F13" s="759">
        <v>79</v>
      </c>
      <c r="G13" s="760">
        <v>658.75</v>
      </c>
      <c r="H13" s="760">
        <v>1</v>
      </c>
      <c r="I13" s="759">
        <v>13</v>
      </c>
    </row>
    <row r="14" spans="1:11" ht="24" customHeight="1">
      <c r="A14" s="94" t="s">
        <v>177</v>
      </c>
      <c r="B14" s="755">
        <v>5953</v>
      </c>
      <c r="C14" s="757">
        <v>67870.28</v>
      </c>
      <c r="D14" s="758">
        <v>5803</v>
      </c>
      <c r="E14" s="757">
        <v>65621.279999999999</v>
      </c>
      <c r="F14" s="759">
        <v>149</v>
      </c>
      <c r="G14" s="760">
        <v>2235</v>
      </c>
      <c r="H14" s="760">
        <v>1</v>
      </c>
      <c r="I14" s="759">
        <v>14</v>
      </c>
    </row>
    <row r="15" spans="1:11" ht="24" customHeight="1">
      <c r="A15" s="94" t="s">
        <v>178</v>
      </c>
      <c r="B15" s="755">
        <v>2678</v>
      </c>
      <c r="C15" s="757">
        <v>47504.56</v>
      </c>
      <c r="D15" s="758">
        <v>2617</v>
      </c>
      <c r="E15" s="757">
        <v>45941.56</v>
      </c>
      <c r="F15" s="759">
        <v>59</v>
      </c>
      <c r="G15" s="760">
        <v>1515</v>
      </c>
      <c r="H15" s="760">
        <v>2</v>
      </c>
      <c r="I15" s="759">
        <v>48</v>
      </c>
    </row>
    <row r="16" spans="1:11" ht="24" customHeight="1">
      <c r="A16" s="94" t="s">
        <v>179</v>
      </c>
      <c r="B16" s="755">
        <v>1659</v>
      </c>
      <c r="C16" s="757">
        <v>57531.12</v>
      </c>
      <c r="D16" s="758">
        <v>1597</v>
      </c>
      <c r="E16" s="757">
        <v>55095.12</v>
      </c>
      <c r="F16" s="759">
        <v>62</v>
      </c>
      <c r="G16" s="760">
        <v>2436</v>
      </c>
      <c r="H16" s="760" t="s">
        <v>220</v>
      </c>
      <c r="I16" s="759" t="s">
        <v>220</v>
      </c>
    </row>
    <row r="17" spans="1:9" ht="24" customHeight="1">
      <c r="A17" s="94" t="s">
        <v>180</v>
      </c>
      <c r="B17" s="755">
        <v>106</v>
      </c>
      <c r="C17" s="757">
        <v>9812</v>
      </c>
      <c r="D17" s="758">
        <v>101</v>
      </c>
      <c r="E17" s="757">
        <v>9088</v>
      </c>
      <c r="F17" s="759">
        <v>5</v>
      </c>
      <c r="G17" s="760">
        <v>724</v>
      </c>
      <c r="H17" s="760" t="s">
        <v>220</v>
      </c>
      <c r="I17" s="759" t="s">
        <v>220</v>
      </c>
    </row>
    <row r="18" spans="1:9" ht="24" customHeight="1">
      <c r="A18" s="94" t="s">
        <v>181</v>
      </c>
      <c r="B18" s="755">
        <v>24</v>
      </c>
      <c r="C18" s="757">
        <v>4550.5</v>
      </c>
      <c r="D18" s="758">
        <v>23</v>
      </c>
      <c r="E18" s="757">
        <v>4300.5</v>
      </c>
      <c r="F18" s="759">
        <v>1</v>
      </c>
      <c r="G18" s="760">
        <v>250</v>
      </c>
      <c r="H18" s="760" t="s">
        <v>220</v>
      </c>
      <c r="I18" s="759" t="s">
        <v>220</v>
      </c>
    </row>
    <row r="19" spans="1:9" ht="24" customHeight="1">
      <c r="A19" s="96" t="s">
        <v>182</v>
      </c>
      <c r="B19" s="756">
        <v>4</v>
      </c>
      <c r="C19" s="765">
        <v>4448</v>
      </c>
      <c r="D19" s="766">
        <v>3</v>
      </c>
      <c r="E19" s="765">
        <v>3748</v>
      </c>
      <c r="F19" s="767">
        <v>1</v>
      </c>
      <c r="G19" s="768">
        <v>700</v>
      </c>
      <c r="H19" s="768" t="s">
        <v>220</v>
      </c>
      <c r="I19" s="767" t="s">
        <v>220</v>
      </c>
    </row>
    <row r="21" spans="1:9">
      <c r="A21" s="2"/>
    </row>
  </sheetData>
  <mergeCells count="8">
    <mergeCell ref="B5:C5"/>
    <mergeCell ref="D5:E5"/>
    <mergeCell ref="F5:G5"/>
    <mergeCell ref="H5:I5"/>
    <mergeCell ref="B6:C6"/>
    <mergeCell ref="D6:E6"/>
    <mergeCell ref="F6:G6"/>
    <mergeCell ref="H6:I6"/>
  </mergeCells>
  <pageMargins left="0.39370078740157483" right="0.39370078740157483" top="0.78740157480314965" bottom="0.39370078740157483" header="0.19685039370078741" footer="0.19685039370078741"/>
  <pageSetup paperSize="9" scale="8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00B050"/>
  </sheetPr>
  <dimension ref="A1:F11"/>
  <sheetViews>
    <sheetView workbookViewId="0">
      <selection activeCell="B16" sqref="B16"/>
    </sheetView>
  </sheetViews>
  <sheetFormatPr defaultRowHeight="21"/>
  <cols>
    <col min="1" max="1" width="43.875" style="3" customWidth="1"/>
    <col min="2" max="2" width="25.25" style="3" customWidth="1"/>
    <col min="3" max="5" width="25.5" style="3" customWidth="1"/>
    <col min="6" max="16384" width="9" style="3"/>
  </cols>
  <sheetData>
    <row r="1" spans="1:6" s="178" customFormat="1">
      <c r="A1" s="177" t="s">
        <v>221</v>
      </c>
      <c r="E1" s="505" t="s">
        <v>57</v>
      </c>
    </row>
    <row r="2" spans="1:6" s="178" customFormat="1">
      <c r="A2" s="177" t="s">
        <v>222</v>
      </c>
      <c r="E2" s="505" t="s">
        <v>59</v>
      </c>
    </row>
    <row r="3" spans="1:6" s="179" customFormat="1">
      <c r="A3" s="227"/>
      <c r="B3" s="227"/>
      <c r="C3" s="227"/>
      <c r="D3" s="227"/>
      <c r="E3" s="227"/>
      <c r="F3" s="227"/>
    </row>
    <row r="4" spans="1:6" s="179" customFormat="1" ht="21" customHeight="1">
      <c r="A4" s="404" t="s">
        <v>223</v>
      </c>
      <c r="B4" s="409" t="s">
        <v>42</v>
      </c>
      <c r="C4" s="1010" t="s">
        <v>224</v>
      </c>
      <c r="D4" s="1011"/>
      <c r="E4" s="1011"/>
      <c r="F4" s="230"/>
    </row>
    <row r="5" spans="1:6" s="179" customFormat="1">
      <c r="A5" s="407" t="s">
        <v>225</v>
      </c>
      <c r="B5" s="413" t="s">
        <v>36</v>
      </c>
      <c r="C5" s="409" t="s">
        <v>226</v>
      </c>
      <c r="D5" s="409" t="s">
        <v>227</v>
      </c>
      <c r="E5" s="403" t="s">
        <v>228</v>
      </c>
    </row>
    <row r="6" spans="1:6" s="179" customFormat="1">
      <c r="A6" s="244"/>
      <c r="B6" s="410"/>
      <c r="C6" s="698" t="s">
        <v>229</v>
      </c>
      <c r="D6" s="698" t="s">
        <v>230</v>
      </c>
      <c r="E6" s="695" t="s">
        <v>231</v>
      </c>
    </row>
    <row r="7" spans="1:6" s="179" customFormat="1" ht="24" customHeight="1">
      <c r="A7" s="252" t="s">
        <v>116</v>
      </c>
      <c r="B7" s="587">
        <v>227000.38</v>
      </c>
      <c r="C7" s="771">
        <v>146590.54999999999</v>
      </c>
      <c r="D7" s="771">
        <v>78482.48</v>
      </c>
      <c r="E7" s="771">
        <v>1927.35</v>
      </c>
    </row>
    <row r="8" spans="1:6" ht="24" customHeight="1">
      <c r="A8" s="27" t="s">
        <v>232</v>
      </c>
      <c r="B8" s="588">
        <v>218283.95</v>
      </c>
      <c r="C8" s="769">
        <v>139641</v>
      </c>
      <c r="D8" s="769">
        <v>76749.48</v>
      </c>
      <c r="E8" s="769">
        <v>1894.35</v>
      </c>
    </row>
    <row r="9" spans="1:6" ht="24" customHeight="1">
      <c r="A9" s="27" t="s">
        <v>233</v>
      </c>
      <c r="B9" s="588">
        <v>8716.44</v>
      </c>
      <c r="C9" s="769">
        <v>6950.44</v>
      </c>
      <c r="D9" s="769">
        <v>1733</v>
      </c>
      <c r="E9" s="769">
        <v>33</v>
      </c>
    </row>
    <row r="10" spans="1:6" ht="24" customHeight="1">
      <c r="A10" s="104"/>
      <c r="B10" s="424"/>
      <c r="C10" s="770"/>
      <c r="D10" s="770"/>
      <c r="E10" s="770"/>
    </row>
    <row r="11" spans="1:6">
      <c r="A11" s="2"/>
    </row>
  </sheetData>
  <mergeCells count="1">
    <mergeCell ref="C4:E4"/>
  </mergeCells>
  <pageMargins left="0.39370078740157483" right="0.39370078740157483" top="0.78740157480314965" bottom="0.39370078740157483" header="0.19685039370078741" footer="0.19685039370078741"/>
  <pageSetup paperSize="9" scale="85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00B050"/>
  </sheetPr>
  <dimension ref="A1:H112"/>
  <sheetViews>
    <sheetView topLeftCell="A91" workbookViewId="0">
      <selection activeCell="A85" sqref="A85"/>
    </sheetView>
  </sheetViews>
  <sheetFormatPr defaultRowHeight="21"/>
  <cols>
    <col min="1" max="1" width="16.125" style="21" customWidth="1"/>
    <col min="2" max="2" width="23.75" style="21" customWidth="1"/>
    <col min="3" max="3" width="19.5" style="3" customWidth="1"/>
    <col min="4" max="4" width="17.375" style="3" customWidth="1"/>
    <col min="5" max="8" width="18.125" style="3" customWidth="1"/>
    <col min="9" max="16384" width="9" style="3"/>
  </cols>
  <sheetData>
    <row r="1" spans="1:8" s="179" customFormat="1">
      <c r="A1" s="253" t="s">
        <v>234</v>
      </c>
      <c r="B1" s="253"/>
    </row>
    <row r="2" spans="1:8" s="178" customFormat="1">
      <c r="A2" s="904" t="s">
        <v>1824</v>
      </c>
      <c r="B2" s="253"/>
    </row>
    <row r="3" spans="1:8" s="178" customFormat="1">
      <c r="A3" s="253" t="s">
        <v>235</v>
      </c>
      <c r="B3" s="253"/>
    </row>
    <row r="4" spans="1:8" s="179" customFormat="1">
      <c r="A4" s="921"/>
      <c r="B4" s="921"/>
      <c r="C4" s="921"/>
      <c r="D4" s="921"/>
      <c r="E4" s="921"/>
      <c r="F4" s="921"/>
      <c r="G4" s="921"/>
      <c r="H4" s="921"/>
    </row>
    <row r="5" spans="1:8" s="179" customFormat="1">
      <c r="A5" s="973"/>
      <c r="B5" s="1019"/>
      <c r="C5" s="218"/>
      <c r="D5" s="1017" t="s">
        <v>238</v>
      </c>
      <c r="E5" s="1017"/>
      <c r="F5" s="1017"/>
      <c r="G5" s="1017" t="s">
        <v>239</v>
      </c>
      <c r="H5" s="1010"/>
    </row>
    <row r="6" spans="1:8" s="179" customFormat="1">
      <c r="A6" s="981" t="s">
        <v>236</v>
      </c>
      <c r="B6" s="1018"/>
      <c r="C6" s="223" t="s">
        <v>237</v>
      </c>
      <c r="D6" s="218" t="s">
        <v>242</v>
      </c>
      <c r="E6" s="1017" t="s">
        <v>243</v>
      </c>
      <c r="F6" s="1017"/>
      <c r="G6" s="1017" t="s">
        <v>243</v>
      </c>
      <c r="H6" s="1010"/>
    </row>
    <row r="7" spans="1:8" s="247" customFormat="1" ht="21" customHeight="1">
      <c r="A7" s="981" t="s">
        <v>240</v>
      </c>
      <c r="B7" s="1018"/>
      <c r="C7" s="223" t="s">
        <v>241</v>
      </c>
      <c r="D7" s="223" t="s">
        <v>244</v>
      </c>
      <c r="E7" s="218" t="s">
        <v>245</v>
      </c>
      <c r="F7" s="218" t="s">
        <v>246</v>
      </c>
      <c r="G7" s="218" t="s">
        <v>245</v>
      </c>
      <c r="H7" s="221" t="s">
        <v>247</v>
      </c>
    </row>
    <row r="8" spans="1:8" s="247" customFormat="1">
      <c r="A8" s="254"/>
      <c r="B8" s="249"/>
      <c r="C8" s="219"/>
      <c r="D8" s="698"/>
      <c r="E8" s="698" t="s">
        <v>36</v>
      </c>
      <c r="F8" s="698" t="s">
        <v>248</v>
      </c>
      <c r="G8" s="698" t="s">
        <v>36</v>
      </c>
      <c r="H8" s="695" t="s">
        <v>248</v>
      </c>
    </row>
    <row r="9" spans="1:8">
      <c r="A9" s="29" t="s">
        <v>249</v>
      </c>
      <c r="B9" s="12" t="s">
        <v>250</v>
      </c>
      <c r="C9" s="26">
        <v>391</v>
      </c>
      <c r="D9" s="772">
        <v>28.024999999999999</v>
      </c>
      <c r="E9" s="773">
        <v>720</v>
      </c>
      <c r="F9" s="773">
        <v>646</v>
      </c>
      <c r="G9" s="773">
        <v>17584</v>
      </c>
      <c r="H9" s="773">
        <v>17172</v>
      </c>
    </row>
    <row r="10" spans="1:8">
      <c r="A10" s="29" t="s">
        <v>251</v>
      </c>
      <c r="B10" s="12" t="s">
        <v>252</v>
      </c>
      <c r="C10" s="26">
        <v>63</v>
      </c>
      <c r="D10" s="745">
        <v>8.75</v>
      </c>
      <c r="E10" s="724">
        <v>2005</v>
      </c>
      <c r="F10" s="724">
        <v>710</v>
      </c>
      <c r="G10" s="724">
        <v>5729</v>
      </c>
      <c r="H10" s="724">
        <v>5646</v>
      </c>
    </row>
    <row r="11" spans="1:8">
      <c r="A11" s="29" t="s">
        <v>253</v>
      </c>
      <c r="B11" s="12" t="s">
        <v>254</v>
      </c>
      <c r="C11" s="26">
        <v>523</v>
      </c>
      <c r="D11" s="745">
        <v>82.732500000000002</v>
      </c>
      <c r="E11" s="724">
        <v>18921</v>
      </c>
      <c r="F11" s="724">
        <v>6767</v>
      </c>
      <c r="G11" s="724">
        <v>49867</v>
      </c>
      <c r="H11" s="724">
        <v>46224</v>
      </c>
    </row>
    <row r="12" spans="1:8">
      <c r="A12" s="29" t="s">
        <v>255</v>
      </c>
      <c r="B12" s="12" t="s">
        <v>256</v>
      </c>
      <c r="C12" s="26">
        <v>49</v>
      </c>
      <c r="D12" s="745">
        <v>3</v>
      </c>
      <c r="E12" s="724">
        <v>674</v>
      </c>
      <c r="F12" s="724">
        <v>537</v>
      </c>
      <c r="G12" s="724">
        <v>3151</v>
      </c>
      <c r="H12" s="724">
        <v>2798</v>
      </c>
    </row>
    <row r="13" spans="1:8">
      <c r="A13" s="29" t="s">
        <v>257</v>
      </c>
      <c r="B13" s="12" t="s">
        <v>258</v>
      </c>
      <c r="C13" s="26">
        <v>1</v>
      </c>
      <c r="D13" s="745" t="s">
        <v>53</v>
      </c>
      <c r="E13" s="724" t="s">
        <v>53</v>
      </c>
      <c r="F13" s="724" t="s">
        <v>53</v>
      </c>
      <c r="G13" s="724">
        <v>20</v>
      </c>
      <c r="H13" s="724">
        <v>20</v>
      </c>
    </row>
    <row r="14" spans="1:8">
      <c r="A14" s="29" t="s">
        <v>259</v>
      </c>
      <c r="B14" s="12" t="s">
        <v>260</v>
      </c>
      <c r="C14" s="26">
        <v>1489</v>
      </c>
      <c r="D14" s="745">
        <v>156.73249999999999</v>
      </c>
      <c r="E14" s="724">
        <v>20322</v>
      </c>
      <c r="F14" s="724">
        <v>9955</v>
      </c>
      <c r="G14" s="724">
        <v>3821846</v>
      </c>
      <c r="H14" s="724">
        <v>2775268</v>
      </c>
    </row>
    <row r="15" spans="1:8">
      <c r="A15" s="29" t="s">
        <v>261</v>
      </c>
      <c r="B15" s="12" t="s">
        <v>262</v>
      </c>
      <c r="C15" s="26">
        <v>15</v>
      </c>
      <c r="D15" s="745" t="s">
        <v>53</v>
      </c>
      <c r="E15" s="724" t="s">
        <v>53</v>
      </c>
      <c r="F15" s="724" t="s">
        <v>53</v>
      </c>
      <c r="G15" s="724">
        <v>222</v>
      </c>
      <c r="H15" s="724">
        <v>217</v>
      </c>
    </row>
    <row r="16" spans="1:8">
      <c r="A16" s="29" t="s">
        <v>263</v>
      </c>
      <c r="B16" s="12" t="s">
        <v>264</v>
      </c>
      <c r="C16" s="26">
        <v>59</v>
      </c>
      <c r="D16" s="745">
        <v>71.325000000000003</v>
      </c>
      <c r="E16" s="724">
        <v>7082</v>
      </c>
      <c r="F16" s="724">
        <v>6052</v>
      </c>
      <c r="G16" s="724">
        <v>40913</v>
      </c>
      <c r="H16" s="724">
        <v>38323</v>
      </c>
    </row>
    <row r="17" spans="1:8">
      <c r="A17" s="29" t="s">
        <v>265</v>
      </c>
      <c r="B17" s="12" t="s">
        <v>266</v>
      </c>
      <c r="C17" s="26">
        <v>200</v>
      </c>
      <c r="D17" s="745" t="s">
        <v>53</v>
      </c>
      <c r="E17" s="724" t="s">
        <v>53</v>
      </c>
      <c r="F17" s="724" t="s">
        <v>53</v>
      </c>
      <c r="G17" s="724">
        <v>6709</v>
      </c>
      <c r="H17" s="724">
        <v>6644</v>
      </c>
    </row>
    <row r="18" spans="1:8">
      <c r="A18" s="29" t="s">
        <v>267</v>
      </c>
      <c r="B18" s="12" t="s">
        <v>1718</v>
      </c>
      <c r="C18" s="26">
        <v>7</v>
      </c>
      <c r="D18" s="745">
        <v>1.5</v>
      </c>
      <c r="E18" s="724">
        <v>45</v>
      </c>
      <c r="F18" s="724">
        <v>45</v>
      </c>
      <c r="G18" s="724">
        <v>204</v>
      </c>
      <c r="H18" s="724">
        <v>164</v>
      </c>
    </row>
    <row r="19" spans="1:8">
      <c r="A19" s="29" t="s">
        <v>268</v>
      </c>
      <c r="B19" s="12" t="s">
        <v>269</v>
      </c>
      <c r="C19" s="26">
        <v>525</v>
      </c>
      <c r="D19" s="745">
        <v>155.75</v>
      </c>
      <c r="E19" s="724">
        <v>2704</v>
      </c>
      <c r="F19" s="724">
        <v>1903</v>
      </c>
      <c r="G19" s="724">
        <v>41898</v>
      </c>
      <c r="H19" s="724">
        <v>33076</v>
      </c>
    </row>
    <row r="20" spans="1:8">
      <c r="A20" s="29" t="s">
        <v>270</v>
      </c>
      <c r="B20" s="12" t="s">
        <v>271</v>
      </c>
      <c r="C20" s="26">
        <v>1</v>
      </c>
      <c r="D20" s="745" t="s">
        <v>53</v>
      </c>
      <c r="E20" s="724" t="s">
        <v>53</v>
      </c>
      <c r="F20" s="724" t="s">
        <v>53</v>
      </c>
      <c r="G20" s="724">
        <v>5</v>
      </c>
      <c r="H20" s="724">
        <v>5</v>
      </c>
    </row>
    <row r="21" spans="1:8">
      <c r="A21" s="29" t="s">
        <v>272</v>
      </c>
      <c r="B21" s="12" t="s">
        <v>273</v>
      </c>
      <c r="C21" s="26">
        <v>45</v>
      </c>
      <c r="D21" s="745" t="s">
        <v>53</v>
      </c>
      <c r="E21" s="724" t="s">
        <v>53</v>
      </c>
      <c r="F21" s="724" t="s">
        <v>53</v>
      </c>
      <c r="G21" s="724">
        <v>811</v>
      </c>
      <c r="H21" s="724">
        <v>811</v>
      </c>
    </row>
    <row r="22" spans="1:8">
      <c r="A22" s="29" t="s">
        <v>274</v>
      </c>
      <c r="B22" s="12" t="s">
        <v>275</v>
      </c>
      <c r="C22" s="26">
        <v>1215</v>
      </c>
      <c r="D22" s="745">
        <v>307.4375</v>
      </c>
      <c r="E22" s="724">
        <v>250316</v>
      </c>
      <c r="F22" s="724">
        <v>144225</v>
      </c>
      <c r="G22" s="724">
        <v>4911544</v>
      </c>
      <c r="H22" s="724">
        <v>4711454</v>
      </c>
    </row>
    <row r="23" spans="1:8">
      <c r="A23" s="29" t="s">
        <v>276</v>
      </c>
      <c r="B23" s="12" t="s">
        <v>277</v>
      </c>
      <c r="C23" s="26">
        <v>781</v>
      </c>
      <c r="D23" s="745">
        <v>6</v>
      </c>
      <c r="E23" s="724">
        <v>600</v>
      </c>
      <c r="F23" s="724">
        <v>150</v>
      </c>
      <c r="G23" s="724">
        <v>475856</v>
      </c>
      <c r="H23" s="724">
        <v>430400</v>
      </c>
    </row>
    <row r="24" spans="1:8">
      <c r="A24" s="29" t="s">
        <v>278</v>
      </c>
      <c r="B24" s="12" t="s">
        <v>279</v>
      </c>
      <c r="C24" s="26">
        <v>1</v>
      </c>
      <c r="D24" s="745" t="s">
        <v>53</v>
      </c>
      <c r="E24" s="724" t="s">
        <v>53</v>
      </c>
      <c r="F24" s="724" t="s">
        <v>53</v>
      </c>
      <c r="G24" s="724">
        <v>1</v>
      </c>
      <c r="H24" s="724">
        <v>1</v>
      </c>
    </row>
    <row r="25" spans="1:8">
      <c r="A25" s="29" t="s">
        <v>280</v>
      </c>
      <c r="B25" s="12" t="s">
        <v>281</v>
      </c>
      <c r="C25" s="26">
        <v>5</v>
      </c>
      <c r="D25" s="745">
        <v>26.5</v>
      </c>
      <c r="E25" s="724">
        <v>15370</v>
      </c>
      <c r="F25" s="724">
        <v>6430</v>
      </c>
      <c r="G25" s="724">
        <v>10000</v>
      </c>
      <c r="H25" s="724">
        <v>9000</v>
      </c>
    </row>
    <row r="26" spans="1:8">
      <c r="A26" s="29" t="s">
        <v>282</v>
      </c>
      <c r="B26" s="12" t="s">
        <v>283</v>
      </c>
      <c r="C26" s="26">
        <v>124</v>
      </c>
      <c r="D26" s="745" t="s">
        <v>53</v>
      </c>
      <c r="E26" s="724" t="s">
        <v>53</v>
      </c>
      <c r="F26" s="724" t="s">
        <v>53</v>
      </c>
      <c r="G26" s="724">
        <v>20916</v>
      </c>
      <c r="H26" s="724">
        <v>20390</v>
      </c>
    </row>
    <row r="27" spans="1:8">
      <c r="A27" s="29" t="s">
        <v>284</v>
      </c>
      <c r="B27" s="12" t="s">
        <v>285</v>
      </c>
      <c r="C27" s="26">
        <v>4</v>
      </c>
      <c r="D27" s="745" t="s">
        <v>53</v>
      </c>
      <c r="E27" s="724" t="s">
        <v>53</v>
      </c>
      <c r="F27" s="724" t="s">
        <v>53</v>
      </c>
      <c r="G27" s="724">
        <v>58</v>
      </c>
      <c r="H27" s="724">
        <v>58</v>
      </c>
    </row>
    <row r="28" spans="1:8">
      <c r="A28" s="29" t="s">
        <v>286</v>
      </c>
      <c r="B28" s="12" t="s">
        <v>287</v>
      </c>
      <c r="C28" s="26">
        <v>18</v>
      </c>
      <c r="D28" s="745" t="s">
        <v>53</v>
      </c>
      <c r="E28" s="724" t="s">
        <v>53</v>
      </c>
      <c r="F28" s="724" t="s">
        <v>53</v>
      </c>
      <c r="G28" s="724">
        <v>245</v>
      </c>
      <c r="H28" s="724">
        <v>43</v>
      </c>
    </row>
    <row r="29" spans="1:8" s="178" customFormat="1">
      <c r="A29" s="904" t="s">
        <v>1825</v>
      </c>
      <c r="B29" s="253"/>
    </row>
    <row r="30" spans="1:8" s="178" customFormat="1">
      <c r="A30" s="497" t="s">
        <v>1600</v>
      </c>
      <c r="B30" s="253"/>
    </row>
    <row r="31" spans="1:8" s="179" customFormat="1">
      <c r="A31" s="921"/>
      <c r="B31" s="921"/>
      <c r="C31" s="921"/>
      <c r="D31" s="921"/>
      <c r="E31" s="921"/>
      <c r="F31" s="921"/>
      <c r="G31" s="921"/>
      <c r="H31" s="921"/>
    </row>
    <row r="32" spans="1:8" s="179" customFormat="1">
      <c r="A32" s="973"/>
      <c r="B32" s="1019"/>
      <c r="C32" s="218"/>
      <c r="D32" s="1010" t="s">
        <v>238</v>
      </c>
      <c r="E32" s="1011"/>
      <c r="F32" s="1012"/>
      <c r="G32" s="1010" t="s">
        <v>239</v>
      </c>
      <c r="H32" s="1011"/>
    </row>
    <row r="33" spans="1:8" s="179" customFormat="1" ht="21" customHeight="1">
      <c r="A33" s="981" t="s">
        <v>236</v>
      </c>
      <c r="B33" s="1018"/>
      <c r="C33" s="223" t="s">
        <v>237</v>
      </c>
      <c r="D33" s="218" t="s">
        <v>242</v>
      </c>
      <c r="E33" s="1010" t="s">
        <v>243</v>
      </c>
      <c r="F33" s="1012"/>
      <c r="G33" s="1010" t="s">
        <v>243</v>
      </c>
      <c r="H33" s="1011"/>
    </row>
    <row r="34" spans="1:8" s="247" customFormat="1" ht="21" customHeight="1">
      <c r="A34" s="981" t="s">
        <v>240</v>
      </c>
      <c r="B34" s="1018"/>
      <c r="C34" s="223" t="s">
        <v>241</v>
      </c>
      <c r="D34" s="223" t="s">
        <v>244</v>
      </c>
      <c r="E34" s="218" t="s">
        <v>245</v>
      </c>
      <c r="F34" s="218" t="s">
        <v>246</v>
      </c>
      <c r="G34" s="218" t="s">
        <v>245</v>
      </c>
      <c r="H34" s="221" t="s">
        <v>247</v>
      </c>
    </row>
    <row r="35" spans="1:8" s="247" customFormat="1">
      <c r="A35" s="254"/>
      <c r="B35" s="249"/>
      <c r="C35" s="219"/>
      <c r="D35" s="698"/>
      <c r="E35" s="698" t="s">
        <v>36</v>
      </c>
      <c r="F35" s="698" t="s">
        <v>248</v>
      </c>
      <c r="G35" s="698" t="s">
        <v>36</v>
      </c>
      <c r="H35" s="695" t="s">
        <v>248</v>
      </c>
    </row>
    <row r="36" spans="1:8">
      <c r="A36" s="29" t="s">
        <v>288</v>
      </c>
      <c r="B36" s="12" t="s">
        <v>289</v>
      </c>
      <c r="C36" s="26">
        <v>9</v>
      </c>
      <c r="D36" s="772" t="s">
        <v>53</v>
      </c>
      <c r="E36" s="773" t="s">
        <v>53</v>
      </c>
      <c r="F36" s="773" t="s">
        <v>53</v>
      </c>
      <c r="G36" s="773">
        <v>354</v>
      </c>
      <c r="H36" s="773">
        <v>352</v>
      </c>
    </row>
    <row r="37" spans="1:8">
      <c r="A37" s="29" t="s">
        <v>290</v>
      </c>
      <c r="B37" s="12" t="s">
        <v>291</v>
      </c>
      <c r="C37" s="26">
        <v>439</v>
      </c>
      <c r="D37" s="745" t="s">
        <v>53</v>
      </c>
      <c r="E37" s="724" t="s">
        <v>53</v>
      </c>
      <c r="F37" s="724" t="s">
        <v>53</v>
      </c>
      <c r="G37" s="724">
        <v>183488</v>
      </c>
      <c r="H37" s="724">
        <v>136905</v>
      </c>
    </row>
    <row r="38" spans="1:8">
      <c r="A38" s="29" t="s">
        <v>292</v>
      </c>
      <c r="B38" s="12" t="s">
        <v>293</v>
      </c>
      <c r="C38" s="26">
        <v>164</v>
      </c>
      <c r="D38" s="745">
        <v>246</v>
      </c>
      <c r="E38" s="724">
        <v>5657</v>
      </c>
      <c r="F38" s="724">
        <v>740</v>
      </c>
      <c r="G38" s="724">
        <v>25018</v>
      </c>
      <c r="H38" s="724">
        <v>9920</v>
      </c>
    </row>
    <row r="39" spans="1:8">
      <c r="A39" s="29" t="s">
        <v>294</v>
      </c>
      <c r="B39" s="12" t="s">
        <v>295</v>
      </c>
      <c r="C39" s="26">
        <v>86</v>
      </c>
      <c r="D39" s="745">
        <v>20.5</v>
      </c>
      <c r="E39" s="724">
        <v>673</v>
      </c>
      <c r="F39" s="724">
        <v>200</v>
      </c>
      <c r="G39" s="724">
        <v>7429</v>
      </c>
      <c r="H39" s="724">
        <v>5919</v>
      </c>
    </row>
    <row r="40" spans="1:8">
      <c r="A40" s="29" t="s">
        <v>296</v>
      </c>
      <c r="B40" s="12" t="s">
        <v>297</v>
      </c>
      <c r="C40" s="26">
        <v>33</v>
      </c>
      <c r="D40" s="745">
        <v>9.75</v>
      </c>
      <c r="E40" s="724">
        <v>926</v>
      </c>
      <c r="F40" s="724">
        <v>500</v>
      </c>
      <c r="G40" s="724">
        <v>2826</v>
      </c>
      <c r="H40" s="724">
        <v>2694</v>
      </c>
    </row>
    <row r="41" spans="1:8">
      <c r="A41" s="29" t="s">
        <v>298</v>
      </c>
      <c r="B41" s="12" t="s">
        <v>299</v>
      </c>
      <c r="C41" s="26">
        <v>432</v>
      </c>
      <c r="D41" s="745">
        <v>5.0125000000000002</v>
      </c>
      <c r="E41" s="724">
        <v>225</v>
      </c>
      <c r="F41" s="724" t="s">
        <v>53</v>
      </c>
      <c r="G41" s="724">
        <v>100434</v>
      </c>
      <c r="H41" s="724">
        <v>95001</v>
      </c>
    </row>
    <row r="42" spans="1:8">
      <c r="A42" s="29" t="s">
        <v>300</v>
      </c>
      <c r="B42" s="12" t="s">
        <v>301</v>
      </c>
      <c r="C42" s="26">
        <v>2</v>
      </c>
      <c r="D42" s="745" t="s">
        <v>53</v>
      </c>
      <c r="E42" s="724" t="s">
        <v>53</v>
      </c>
      <c r="F42" s="724" t="s">
        <v>53</v>
      </c>
      <c r="G42" s="724">
        <v>55</v>
      </c>
      <c r="H42" s="724">
        <v>55</v>
      </c>
    </row>
    <row r="43" spans="1:8">
      <c r="A43" s="29" t="s">
        <v>302</v>
      </c>
      <c r="B43" s="12" t="s">
        <v>303</v>
      </c>
      <c r="C43" s="26">
        <v>20</v>
      </c>
      <c r="D43" s="745">
        <v>42.75</v>
      </c>
      <c r="E43" s="724">
        <v>4225</v>
      </c>
      <c r="F43" s="724" t="s">
        <v>53</v>
      </c>
      <c r="G43" s="724">
        <v>1897</v>
      </c>
      <c r="H43" s="724">
        <v>1675</v>
      </c>
    </row>
    <row r="44" spans="1:8">
      <c r="A44" s="29" t="s">
        <v>304</v>
      </c>
      <c r="B44" s="12" t="s">
        <v>305</v>
      </c>
      <c r="C44" s="26">
        <v>66</v>
      </c>
      <c r="D44" s="745" t="s">
        <v>53</v>
      </c>
      <c r="E44" s="724" t="s">
        <v>53</v>
      </c>
      <c r="F44" s="724" t="s">
        <v>53</v>
      </c>
      <c r="G44" s="724">
        <v>147</v>
      </c>
      <c r="H44" s="724">
        <v>147</v>
      </c>
    </row>
    <row r="45" spans="1:8">
      <c r="A45" s="29" t="s">
        <v>306</v>
      </c>
      <c r="B45" s="12" t="s">
        <v>307</v>
      </c>
      <c r="C45" s="26">
        <v>16</v>
      </c>
      <c r="D45" s="745">
        <v>3</v>
      </c>
      <c r="E45" s="724">
        <v>135</v>
      </c>
      <c r="F45" s="724">
        <v>50</v>
      </c>
      <c r="G45" s="724">
        <v>411</v>
      </c>
      <c r="H45" s="724">
        <v>381</v>
      </c>
    </row>
    <row r="46" spans="1:8">
      <c r="A46" s="29" t="s">
        <v>308</v>
      </c>
      <c r="B46" s="12" t="s">
        <v>1453</v>
      </c>
      <c r="C46" s="26">
        <v>1</v>
      </c>
      <c r="D46" s="745" t="s">
        <v>53</v>
      </c>
      <c r="E46" s="724" t="s">
        <v>53</v>
      </c>
      <c r="F46" s="724" t="s">
        <v>53</v>
      </c>
      <c r="G46" s="724">
        <v>300</v>
      </c>
      <c r="H46" s="724">
        <v>300</v>
      </c>
    </row>
    <row r="47" spans="1:8">
      <c r="A47" s="29" t="s">
        <v>309</v>
      </c>
      <c r="B47" s="12" t="s">
        <v>310</v>
      </c>
      <c r="C47" s="26">
        <v>2</v>
      </c>
      <c r="D47" s="745" t="s">
        <v>53</v>
      </c>
      <c r="E47" s="724" t="s">
        <v>53</v>
      </c>
      <c r="F47" s="724" t="s">
        <v>53</v>
      </c>
      <c r="G47" s="724">
        <v>70</v>
      </c>
      <c r="H47" s="724">
        <v>70</v>
      </c>
    </row>
    <row r="48" spans="1:8">
      <c r="A48" s="29" t="s">
        <v>311</v>
      </c>
      <c r="B48" s="12" t="s">
        <v>312</v>
      </c>
      <c r="C48" s="26">
        <v>76</v>
      </c>
      <c r="D48" s="745">
        <v>4.25</v>
      </c>
      <c r="E48" s="724">
        <v>90</v>
      </c>
      <c r="F48" s="724">
        <v>90</v>
      </c>
      <c r="G48" s="724">
        <v>999</v>
      </c>
      <c r="H48" s="724">
        <v>384</v>
      </c>
    </row>
    <row r="49" spans="1:8">
      <c r="A49" s="29" t="s">
        <v>313</v>
      </c>
      <c r="B49" s="12" t="s">
        <v>314</v>
      </c>
      <c r="C49" s="26">
        <v>167</v>
      </c>
      <c r="D49" s="745">
        <v>8.25</v>
      </c>
      <c r="E49" s="724">
        <v>208</v>
      </c>
      <c r="F49" s="724">
        <v>154</v>
      </c>
      <c r="G49" s="724">
        <v>4130</v>
      </c>
      <c r="H49" s="724">
        <v>3740</v>
      </c>
    </row>
    <row r="50" spans="1:8">
      <c r="A50" s="29" t="s">
        <v>315</v>
      </c>
      <c r="B50" s="12" t="s">
        <v>316</v>
      </c>
      <c r="C50" s="26">
        <v>3</v>
      </c>
      <c r="D50" s="745" t="s">
        <v>53</v>
      </c>
      <c r="E50" s="724" t="s">
        <v>53</v>
      </c>
      <c r="F50" s="724" t="s">
        <v>53</v>
      </c>
      <c r="G50" s="724">
        <v>2962</v>
      </c>
      <c r="H50" s="724">
        <v>1400</v>
      </c>
    </row>
    <row r="51" spans="1:8">
      <c r="A51" s="29" t="s">
        <v>317</v>
      </c>
      <c r="B51" s="12" t="s">
        <v>318</v>
      </c>
      <c r="C51" s="26">
        <v>2</v>
      </c>
      <c r="D51" s="745" t="s">
        <v>53</v>
      </c>
      <c r="E51" s="724" t="s">
        <v>53</v>
      </c>
      <c r="F51" s="724" t="s">
        <v>53</v>
      </c>
      <c r="G51" s="724">
        <v>120</v>
      </c>
      <c r="H51" s="724">
        <v>120</v>
      </c>
    </row>
    <row r="52" spans="1:8">
      <c r="A52" s="29" t="s">
        <v>319</v>
      </c>
      <c r="B52" s="12" t="s">
        <v>320</v>
      </c>
      <c r="C52" s="26">
        <v>246</v>
      </c>
      <c r="D52" s="745">
        <v>26.545000000000002</v>
      </c>
      <c r="E52" s="724">
        <v>1266</v>
      </c>
      <c r="F52" s="724">
        <v>788</v>
      </c>
      <c r="G52" s="724">
        <v>11939</v>
      </c>
      <c r="H52" s="724">
        <v>8600</v>
      </c>
    </row>
    <row r="53" spans="1:8">
      <c r="A53" s="29" t="s">
        <v>321</v>
      </c>
      <c r="B53" s="12" t="s">
        <v>322</v>
      </c>
      <c r="C53" s="26">
        <v>57</v>
      </c>
      <c r="D53" s="745" t="s">
        <v>53</v>
      </c>
      <c r="E53" s="724" t="s">
        <v>53</v>
      </c>
      <c r="F53" s="724" t="s">
        <v>53</v>
      </c>
      <c r="G53" s="724">
        <v>1007</v>
      </c>
      <c r="H53" s="724">
        <v>998</v>
      </c>
    </row>
    <row r="54" spans="1:8">
      <c r="A54" s="29" t="s">
        <v>323</v>
      </c>
      <c r="B54" s="12" t="s">
        <v>324</v>
      </c>
      <c r="C54" s="26">
        <v>92</v>
      </c>
      <c r="D54" s="745" t="s">
        <v>53</v>
      </c>
      <c r="E54" s="724" t="s">
        <v>53</v>
      </c>
      <c r="F54" s="724" t="s">
        <v>53</v>
      </c>
      <c r="G54" s="724">
        <v>548</v>
      </c>
      <c r="H54" s="724">
        <v>474</v>
      </c>
    </row>
    <row r="55" spans="1:8">
      <c r="A55" s="29" t="s">
        <v>325</v>
      </c>
      <c r="B55" s="12" t="s">
        <v>326</v>
      </c>
      <c r="C55" s="26">
        <v>79</v>
      </c>
      <c r="D55" s="745">
        <v>15.125</v>
      </c>
      <c r="E55" s="724">
        <v>452</v>
      </c>
      <c r="F55" s="724">
        <v>290</v>
      </c>
      <c r="G55" s="724">
        <v>2575</v>
      </c>
      <c r="H55" s="724">
        <v>2066</v>
      </c>
    </row>
    <row r="56" spans="1:8">
      <c r="A56" s="29" t="s">
        <v>327</v>
      </c>
      <c r="B56" s="12" t="s">
        <v>1719</v>
      </c>
      <c r="C56" s="26">
        <v>9</v>
      </c>
      <c r="D56" s="745" t="s">
        <v>53</v>
      </c>
      <c r="E56" s="724" t="s">
        <v>53</v>
      </c>
      <c r="F56" s="724" t="s">
        <v>53</v>
      </c>
      <c r="G56" s="724">
        <v>54</v>
      </c>
      <c r="H56" s="724">
        <v>54</v>
      </c>
    </row>
    <row r="57" spans="1:8" s="178" customFormat="1">
      <c r="A57" s="904" t="s">
        <v>1825</v>
      </c>
      <c r="B57" s="253"/>
    </row>
    <row r="58" spans="1:8" s="178" customFormat="1">
      <c r="A58" s="497" t="s">
        <v>1600</v>
      </c>
      <c r="B58" s="253"/>
    </row>
    <row r="59" spans="1:8" s="179" customFormat="1">
      <c r="A59" s="921"/>
      <c r="B59" s="921"/>
      <c r="C59" s="921"/>
      <c r="D59" s="921"/>
      <c r="E59" s="921"/>
      <c r="F59" s="921"/>
      <c r="G59" s="921"/>
      <c r="H59" s="921"/>
    </row>
    <row r="60" spans="1:8" s="179" customFormat="1">
      <c r="A60" s="973"/>
      <c r="B60" s="1019"/>
      <c r="C60" s="218"/>
      <c r="D60" s="1010" t="s">
        <v>238</v>
      </c>
      <c r="E60" s="1011"/>
      <c r="F60" s="1012"/>
      <c r="G60" s="1010" t="s">
        <v>239</v>
      </c>
      <c r="H60" s="1011"/>
    </row>
    <row r="61" spans="1:8" s="179" customFormat="1" ht="21" customHeight="1">
      <c r="A61" s="981" t="s">
        <v>236</v>
      </c>
      <c r="B61" s="1018"/>
      <c r="C61" s="223" t="s">
        <v>237</v>
      </c>
      <c r="D61" s="218" t="s">
        <v>242</v>
      </c>
      <c r="E61" s="1010" t="s">
        <v>243</v>
      </c>
      <c r="F61" s="1012"/>
      <c r="G61" s="1010" t="s">
        <v>243</v>
      </c>
      <c r="H61" s="1011"/>
    </row>
    <row r="62" spans="1:8" s="247" customFormat="1" ht="21" customHeight="1">
      <c r="A62" s="981" t="s">
        <v>240</v>
      </c>
      <c r="B62" s="1018"/>
      <c r="C62" s="223" t="s">
        <v>241</v>
      </c>
      <c r="D62" s="223" t="s">
        <v>244</v>
      </c>
      <c r="E62" s="218" t="s">
        <v>245</v>
      </c>
      <c r="F62" s="218" t="s">
        <v>246</v>
      </c>
      <c r="G62" s="218" t="s">
        <v>245</v>
      </c>
      <c r="H62" s="221" t="s">
        <v>247</v>
      </c>
    </row>
    <row r="63" spans="1:8" s="247" customFormat="1">
      <c r="A63" s="254"/>
      <c r="B63" s="249"/>
      <c r="C63" s="219"/>
      <c r="D63" s="698"/>
      <c r="E63" s="698" t="s">
        <v>36</v>
      </c>
      <c r="F63" s="698" t="s">
        <v>248</v>
      </c>
      <c r="G63" s="698" t="s">
        <v>36</v>
      </c>
      <c r="H63" s="695" t="s">
        <v>248</v>
      </c>
    </row>
    <row r="64" spans="1:8">
      <c r="A64" s="29" t="s">
        <v>328</v>
      </c>
      <c r="B64" s="12" t="s">
        <v>1720</v>
      </c>
      <c r="C64" s="26">
        <v>70</v>
      </c>
      <c r="D64" s="772" t="s">
        <v>53</v>
      </c>
      <c r="E64" s="773" t="s">
        <v>53</v>
      </c>
      <c r="F64" s="773" t="s">
        <v>53</v>
      </c>
      <c r="G64" s="773">
        <v>2185</v>
      </c>
      <c r="H64" s="773">
        <v>1959</v>
      </c>
    </row>
    <row r="65" spans="1:8">
      <c r="A65" s="29" t="s">
        <v>330</v>
      </c>
      <c r="B65" s="12" t="s">
        <v>329</v>
      </c>
      <c r="C65" s="26">
        <v>1177</v>
      </c>
      <c r="D65" s="745">
        <v>158.98750000000001</v>
      </c>
      <c r="E65" s="724">
        <v>4615</v>
      </c>
      <c r="F65" s="724">
        <v>3697</v>
      </c>
      <c r="G65" s="724">
        <v>45081</v>
      </c>
      <c r="H65" s="724">
        <v>35732</v>
      </c>
    </row>
    <row r="66" spans="1:8">
      <c r="A66" s="29" t="s">
        <v>331</v>
      </c>
      <c r="B66" s="12" t="s">
        <v>332</v>
      </c>
      <c r="C66" s="26">
        <v>1</v>
      </c>
      <c r="D66" s="745" t="s">
        <v>53</v>
      </c>
      <c r="E66" s="724" t="s">
        <v>53</v>
      </c>
      <c r="F66" s="724" t="s">
        <v>53</v>
      </c>
      <c r="G66" s="724">
        <v>180</v>
      </c>
      <c r="H66" s="724">
        <v>180</v>
      </c>
    </row>
    <row r="67" spans="1:8">
      <c r="A67" s="29" t="s">
        <v>333</v>
      </c>
      <c r="B67" s="12" t="s">
        <v>334</v>
      </c>
      <c r="C67" s="26">
        <v>3</v>
      </c>
      <c r="D67" s="745" t="s">
        <v>53</v>
      </c>
      <c r="E67" s="724" t="s">
        <v>53</v>
      </c>
      <c r="F67" s="724" t="s">
        <v>53</v>
      </c>
      <c r="G67" s="724">
        <v>31</v>
      </c>
      <c r="H67" s="724">
        <v>31</v>
      </c>
    </row>
    <row r="68" spans="1:8">
      <c r="A68" s="29" t="s">
        <v>335</v>
      </c>
      <c r="B68" s="12" t="s">
        <v>336</v>
      </c>
      <c r="C68" s="26">
        <v>12</v>
      </c>
      <c r="D68" s="745" t="s">
        <v>53</v>
      </c>
      <c r="E68" s="724" t="s">
        <v>53</v>
      </c>
      <c r="F68" s="724" t="s">
        <v>53</v>
      </c>
      <c r="G68" s="724">
        <v>211</v>
      </c>
      <c r="H68" s="724">
        <v>122</v>
      </c>
    </row>
    <row r="69" spans="1:8">
      <c r="A69" s="29" t="s">
        <v>337</v>
      </c>
      <c r="B69" s="12" t="s">
        <v>338</v>
      </c>
      <c r="C69" s="26">
        <v>33</v>
      </c>
      <c r="D69" s="745" t="s">
        <v>53</v>
      </c>
      <c r="E69" s="724" t="s">
        <v>53</v>
      </c>
      <c r="F69" s="724" t="s">
        <v>53</v>
      </c>
      <c r="G69" s="724">
        <v>312</v>
      </c>
      <c r="H69" s="724">
        <v>262</v>
      </c>
    </row>
    <row r="70" spans="1:8">
      <c r="A70" s="29" t="s">
        <v>339</v>
      </c>
      <c r="B70" s="12" t="s">
        <v>340</v>
      </c>
      <c r="C70" s="26">
        <v>2</v>
      </c>
      <c r="D70" s="745" t="s">
        <v>53</v>
      </c>
      <c r="E70" s="724" t="s">
        <v>53</v>
      </c>
      <c r="F70" s="724" t="s">
        <v>53</v>
      </c>
      <c r="G70" s="724">
        <v>21</v>
      </c>
      <c r="H70" s="724">
        <v>21</v>
      </c>
    </row>
    <row r="71" spans="1:8">
      <c r="A71" s="29" t="s">
        <v>341</v>
      </c>
      <c r="B71" s="12" t="s">
        <v>342</v>
      </c>
      <c r="C71" s="26">
        <v>52</v>
      </c>
      <c r="D71" s="745">
        <v>6.49</v>
      </c>
      <c r="E71" s="724">
        <v>973</v>
      </c>
      <c r="F71" s="724">
        <v>475</v>
      </c>
      <c r="G71" s="724">
        <v>2686</v>
      </c>
      <c r="H71" s="724">
        <v>2276</v>
      </c>
    </row>
    <row r="72" spans="1:8">
      <c r="A72" s="29" t="s">
        <v>343</v>
      </c>
      <c r="B72" s="12" t="s">
        <v>344</v>
      </c>
      <c r="C72" s="26">
        <v>42</v>
      </c>
      <c r="D72" s="745" t="s">
        <v>53</v>
      </c>
      <c r="E72" s="724" t="s">
        <v>53</v>
      </c>
      <c r="F72" s="724" t="s">
        <v>53</v>
      </c>
      <c r="G72" s="724">
        <v>820</v>
      </c>
      <c r="H72" s="724">
        <v>377</v>
      </c>
    </row>
    <row r="73" spans="1:8">
      <c r="A73" s="29" t="s">
        <v>345</v>
      </c>
      <c r="B73" s="12" t="s">
        <v>346</v>
      </c>
      <c r="C73" s="26">
        <v>1</v>
      </c>
      <c r="D73" s="745" t="s">
        <v>53</v>
      </c>
      <c r="E73" s="724" t="s">
        <v>53</v>
      </c>
      <c r="F73" s="724" t="s">
        <v>53</v>
      </c>
      <c r="G73" s="724">
        <v>30</v>
      </c>
      <c r="H73" s="724" t="s">
        <v>53</v>
      </c>
    </row>
    <row r="74" spans="1:8">
      <c r="A74" s="29" t="s">
        <v>347</v>
      </c>
      <c r="B74" s="12" t="s">
        <v>348</v>
      </c>
      <c r="C74" s="26">
        <v>1</v>
      </c>
      <c r="D74" s="745" t="s">
        <v>53</v>
      </c>
      <c r="E74" s="724" t="s">
        <v>53</v>
      </c>
      <c r="F74" s="724" t="s">
        <v>53</v>
      </c>
      <c r="G74" s="724">
        <v>10</v>
      </c>
      <c r="H74" s="724">
        <v>10</v>
      </c>
    </row>
    <row r="75" spans="1:8">
      <c r="A75" s="29" t="s">
        <v>349</v>
      </c>
      <c r="B75" s="12" t="s">
        <v>350</v>
      </c>
      <c r="C75" s="26">
        <v>119</v>
      </c>
      <c r="D75" s="745">
        <v>7.25</v>
      </c>
      <c r="E75" s="724">
        <v>145</v>
      </c>
      <c r="F75" s="724">
        <v>25</v>
      </c>
      <c r="G75" s="724">
        <v>6220</v>
      </c>
      <c r="H75" s="724">
        <v>3040</v>
      </c>
    </row>
    <row r="76" spans="1:8">
      <c r="A76" s="29" t="s">
        <v>351</v>
      </c>
      <c r="B76" s="12" t="s">
        <v>352</v>
      </c>
      <c r="C76" s="26">
        <v>16</v>
      </c>
      <c r="D76" s="745" t="s">
        <v>53</v>
      </c>
      <c r="E76" s="724" t="s">
        <v>53</v>
      </c>
      <c r="F76" s="724" t="s">
        <v>53</v>
      </c>
      <c r="G76" s="724">
        <v>191</v>
      </c>
      <c r="H76" s="724">
        <v>116</v>
      </c>
    </row>
    <row r="77" spans="1:8">
      <c r="A77" s="29" t="s">
        <v>353</v>
      </c>
      <c r="B77" s="12" t="s">
        <v>354</v>
      </c>
      <c r="C77" s="26">
        <v>2</v>
      </c>
      <c r="D77" s="745">
        <v>3.75</v>
      </c>
      <c r="E77" s="724">
        <v>168</v>
      </c>
      <c r="F77" s="724">
        <v>85</v>
      </c>
      <c r="G77" s="724">
        <v>150</v>
      </c>
      <c r="H77" s="724">
        <v>150</v>
      </c>
    </row>
    <row r="78" spans="1:8">
      <c r="A78" s="29" t="s">
        <v>355</v>
      </c>
      <c r="B78" s="12" t="s">
        <v>356</v>
      </c>
      <c r="C78" s="26">
        <v>12</v>
      </c>
      <c r="D78" s="745">
        <v>7.5</v>
      </c>
      <c r="E78" s="724">
        <v>337</v>
      </c>
      <c r="F78" s="724">
        <v>180</v>
      </c>
      <c r="G78" s="724">
        <v>279</v>
      </c>
      <c r="H78" s="724">
        <v>146</v>
      </c>
    </row>
    <row r="79" spans="1:8">
      <c r="A79" s="29" t="s">
        <v>357</v>
      </c>
      <c r="B79" s="12" t="s">
        <v>358</v>
      </c>
      <c r="C79" s="26">
        <v>5175</v>
      </c>
      <c r="D79" s="745">
        <v>10510.17</v>
      </c>
      <c r="E79" s="724">
        <v>135830</v>
      </c>
      <c r="F79" s="724">
        <v>120862</v>
      </c>
      <c r="G79" s="724">
        <v>390685</v>
      </c>
      <c r="H79" s="724">
        <v>196634</v>
      </c>
    </row>
    <row r="80" spans="1:8">
      <c r="A80" s="29" t="s">
        <v>359</v>
      </c>
      <c r="B80" s="12" t="s">
        <v>360</v>
      </c>
      <c r="C80" s="26">
        <v>1285</v>
      </c>
      <c r="D80" s="745">
        <v>360.41</v>
      </c>
      <c r="E80" s="724">
        <v>7431</v>
      </c>
      <c r="F80" s="724">
        <v>6354</v>
      </c>
      <c r="G80" s="724">
        <v>300775</v>
      </c>
      <c r="H80" s="724">
        <v>283815</v>
      </c>
    </row>
    <row r="81" spans="1:8">
      <c r="A81" s="29" t="s">
        <v>361</v>
      </c>
      <c r="B81" s="12" t="s">
        <v>362</v>
      </c>
      <c r="C81" s="26">
        <v>2</v>
      </c>
      <c r="D81" s="745" t="s">
        <v>53</v>
      </c>
      <c r="E81" s="724" t="s">
        <v>53</v>
      </c>
      <c r="F81" s="724" t="s">
        <v>53</v>
      </c>
      <c r="G81" s="724">
        <v>5010</v>
      </c>
      <c r="H81" s="724">
        <v>5000</v>
      </c>
    </row>
    <row r="82" spans="1:8">
      <c r="A82" s="29" t="s">
        <v>363</v>
      </c>
      <c r="B82" s="12" t="s">
        <v>362</v>
      </c>
      <c r="C82" s="26">
        <v>2</v>
      </c>
      <c r="D82" s="745" t="s">
        <v>53</v>
      </c>
      <c r="E82" s="724" t="s">
        <v>53</v>
      </c>
      <c r="F82" s="724" t="s">
        <v>53</v>
      </c>
      <c r="G82" s="724">
        <v>32</v>
      </c>
      <c r="H82" s="724">
        <v>32</v>
      </c>
    </row>
    <row r="83" spans="1:8">
      <c r="A83" s="29" t="s">
        <v>364</v>
      </c>
      <c r="B83" s="12" t="s">
        <v>365</v>
      </c>
      <c r="C83" s="26">
        <v>3</v>
      </c>
      <c r="D83" s="745">
        <v>3</v>
      </c>
      <c r="E83" s="724">
        <v>29250</v>
      </c>
      <c r="F83" s="724">
        <v>21000</v>
      </c>
      <c r="G83" s="724">
        <v>500</v>
      </c>
      <c r="H83" s="724">
        <v>500</v>
      </c>
    </row>
    <row r="84" spans="1:8">
      <c r="A84" s="29" t="s">
        <v>366</v>
      </c>
      <c r="B84" s="12" t="s">
        <v>367</v>
      </c>
      <c r="C84" s="26">
        <v>16</v>
      </c>
      <c r="D84" s="745">
        <v>3.5</v>
      </c>
      <c r="E84" s="724">
        <v>175</v>
      </c>
      <c r="F84" s="724">
        <v>175</v>
      </c>
      <c r="G84" s="724">
        <v>2704</v>
      </c>
      <c r="H84" s="724">
        <v>1498</v>
      </c>
    </row>
    <row r="85" spans="1:8" s="178" customFormat="1">
      <c r="A85" s="904" t="s">
        <v>1825</v>
      </c>
      <c r="B85" s="398"/>
      <c r="D85" s="774"/>
      <c r="E85" s="774"/>
      <c r="F85" s="774"/>
      <c r="G85" s="774"/>
      <c r="H85" s="774"/>
    </row>
    <row r="86" spans="1:8" s="178" customFormat="1">
      <c r="A86" s="497" t="s">
        <v>1600</v>
      </c>
      <c r="B86" s="398"/>
    </row>
    <row r="87" spans="1:8" s="179" customFormat="1">
      <c r="A87" s="921"/>
      <c r="B87" s="921"/>
      <c r="C87" s="921"/>
      <c r="D87" s="921"/>
      <c r="E87" s="921"/>
      <c r="F87" s="921"/>
      <c r="G87" s="921"/>
      <c r="H87" s="921"/>
    </row>
    <row r="88" spans="1:8" s="179" customFormat="1">
      <c r="A88" s="973"/>
      <c r="B88" s="1019"/>
      <c r="C88" s="409"/>
      <c r="D88" s="1010" t="s">
        <v>238</v>
      </c>
      <c r="E88" s="1011"/>
      <c r="F88" s="1012"/>
      <c r="G88" s="1010" t="s">
        <v>239</v>
      </c>
      <c r="H88" s="1011"/>
    </row>
    <row r="89" spans="1:8" s="179" customFormat="1" ht="21" customHeight="1">
      <c r="A89" s="981" t="s">
        <v>236</v>
      </c>
      <c r="B89" s="1018"/>
      <c r="C89" s="413" t="s">
        <v>237</v>
      </c>
      <c r="D89" s="409" t="s">
        <v>242</v>
      </c>
      <c r="E89" s="1010" t="s">
        <v>243</v>
      </c>
      <c r="F89" s="1012"/>
      <c r="G89" s="1010" t="s">
        <v>243</v>
      </c>
      <c r="H89" s="1011"/>
    </row>
    <row r="90" spans="1:8" s="247" customFormat="1" ht="21" customHeight="1">
      <c r="A90" s="981" t="s">
        <v>240</v>
      </c>
      <c r="B90" s="1018"/>
      <c r="C90" s="413" t="s">
        <v>241</v>
      </c>
      <c r="D90" s="413" t="s">
        <v>244</v>
      </c>
      <c r="E90" s="409" t="s">
        <v>245</v>
      </c>
      <c r="F90" s="409" t="s">
        <v>246</v>
      </c>
      <c r="G90" s="409" t="s">
        <v>245</v>
      </c>
      <c r="H90" s="403" t="s">
        <v>247</v>
      </c>
    </row>
    <row r="91" spans="1:8" s="247" customFormat="1">
      <c r="A91" s="406"/>
      <c r="B91" s="405"/>
      <c r="C91" s="410"/>
      <c r="D91" s="698"/>
      <c r="E91" s="698" t="s">
        <v>36</v>
      </c>
      <c r="F91" s="698" t="s">
        <v>248</v>
      </c>
      <c r="G91" s="698" t="s">
        <v>36</v>
      </c>
      <c r="H91" s="695" t="s">
        <v>248</v>
      </c>
    </row>
    <row r="92" spans="1:8">
      <c r="A92" s="29" t="s">
        <v>368</v>
      </c>
      <c r="B92" s="12" t="s">
        <v>369</v>
      </c>
      <c r="C92" s="26">
        <v>1</v>
      </c>
      <c r="D92" s="772" t="s">
        <v>53</v>
      </c>
      <c r="E92" s="773" t="s">
        <v>53</v>
      </c>
      <c r="F92" s="773" t="s">
        <v>53</v>
      </c>
      <c r="G92" s="773">
        <v>80</v>
      </c>
      <c r="H92" s="773" t="s">
        <v>53</v>
      </c>
    </row>
    <row r="93" spans="1:8">
      <c r="A93" s="29" t="s">
        <v>370</v>
      </c>
      <c r="B93" s="12" t="s">
        <v>371</v>
      </c>
      <c r="C93" s="26">
        <v>236</v>
      </c>
      <c r="D93" s="745">
        <v>176.375</v>
      </c>
      <c r="E93" s="724">
        <v>6319</v>
      </c>
      <c r="F93" s="724">
        <v>5144</v>
      </c>
      <c r="G93" s="724">
        <v>12380</v>
      </c>
      <c r="H93" s="724">
        <v>11896</v>
      </c>
    </row>
    <row r="94" spans="1:8">
      <c r="A94" s="29" t="s">
        <v>372</v>
      </c>
      <c r="B94" s="12" t="s">
        <v>373</v>
      </c>
      <c r="C94" s="26">
        <v>2</v>
      </c>
      <c r="D94" s="745" t="s">
        <v>53</v>
      </c>
      <c r="E94" s="724" t="s">
        <v>53</v>
      </c>
      <c r="F94" s="724" t="s">
        <v>53</v>
      </c>
      <c r="G94" s="724">
        <v>70</v>
      </c>
      <c r="H94" s="724">
        <v>50</v>
      </c>
    </row>
    <row r="95" spans="1:8">
      <c r="A95" s="29" t="s">
        <v>374</v>
      </c>
      <c r="B95" s="12" t="s">
        <v>348</v>
      </c>
      <c r="C95" s="26">
        <v>1</v>
      </c>
      <c r="D95" s="745" t="s">
        <v>53</v>
      </c>
      <c r="E95" s="724" t="s">
        <v>53</v>
      </c>
      <c r="F95" s="724" t="s">
        <v>53</v>
      </c>
      <c r="G95" s="724">
        <v>100</v>
      </c>
      <c r="H95" s="724">
        <v>100</v>
      </c>
    </row>
    <row r="96" spans="1:8">
      <c r="A96" s="29" t="s">
        <v>375</v>
      </c>
      <c r="B96" s="12" t="s">
        <v>1454</v>
      </c>
      <c r="C96" s="26">
        <v>6</v>
      </c>
      <c r="D96" s="745" t="s">
        <v>53</v>
      </c>
      <c r="E96" s="724" t="s">
        <v>53</v>
      </c>
      <c r="F96" s="724" t="s">
        <v>53</v>
      </c>
      <c r="G96" s="724">
        <v>75</v>
      </c>
      <c r="H96" s="724">
        <v>75</v>
      </c>
    </row>
    <row r="97" spans="1:8">
      <c r="A97" s="29" t="s">
        <v>376</v>
      </c>
      <c r="B97" s="12" t="s">
        <v>377</v>
      </c>
      <c r="C97" s="26">
        <v>4</v>
      </c>
      <c r="D97" s="745" t="s">
        <v>53</v>
      </c>
      <c r="E97" s="724" t="s">
        <v>53</v>
      </c>
      <c r="F97" s="724" t="s">
        <v>53</v>
      </c>
      <c r="G97" s="724">
        <v>62</v>
      </c>
      <c r="H97" s="724">
        <v>32</v>
      </c>
    </row>
    <row r="98" spans="1:8">
      <c r="A98" s="29" t="s">
        <v>378</v>
      </c>
      <c r="B98" s="12" t="s">
        <v>379</v>
      </c>
      <c r="C98" s="26">
        <v>244</v>
      </c>
      <c r="D98" s="745">
        <v>494.35750000000002</v>
      </c>
      <c r="E98" s="724">
        <v>3954860</v>
      </c>
      <c r="F98" s="724">
        <v>1639910</v>
      </c>
      <c r="G98" s="724">
        <v>12573304</v>
      </c>
      <c r="H98" s="724">
        <v>11700017</v>
      </c>
    </row>
    <row r="99" spans="1:8">
      <c r="A99" s="29" t="s">
        <v>380</v>
      </c>
      <c r="B99" s="12" t="s">
        <v>1721</v>
      </c>
      <c r="C99" s="26">
        <v>2</v>
      </c>
      <c r="D99" s="745" t="s">
        <v>53</v>
      </c>
      <c r="E99" s="724" t="s">
        <v>53</v>
      </c>
      <c r="F99" s="724" t="s">
        <v>53</v>
      </c>
      <c r="G99" s="724">
        <v>40</v>
      </c>
      <c r="H99" s="724">
        <v>40</v>
      </c>
    </row>
    <row r="100" spans="1:8" ht="42">
      <c r="A100" s="29" t="s">
        <v>381</v>
      </c>
      <c r="B100" s="12" t="s">
        <v>382</v>
      </c>
      <c r="C100" s="26">
        <v>147</v>
      </c>
      <c r="D100" s="745">
        <v>16.75</v>
      </c>
      <c r="E100" s="724">
        <v>2587</v>
      </c>
      <c r="F100" s="724">
        <v>450</v>
      </c>
      <c r="G100" s="724">
        <v>81710</v>
      </c>
      <c r="H100" s="724">
        <v>63960</v>
      </c>
    </row>
    <row r="101" spans="1:8">
      <c r="A101" s="29" t="s">
        <v>383</v>
      </c>
      <c r="B101" s="12" t="s">
        <v>384</v>
      </c>
      <c r="C101" s="26">
        <v>7</v>
      </c>
      <c r="D101" s="745">
        <v>9.75</v>
      </c>
      <c r="E101" s="724">
        <v>3411</v>
      </c>
      <c r="F101" s="724">
        <v>3411</v>
      </c>
      <c r="G101" s="724">
        <v>3</v>
      </c>
      <c r="H101" s="724">
        <v>3</v>
      </c>
    </row>
    <row r="102" spans="1:8">
      <c r="A102" s="29" t="s">
        <v>385</v>
      </c>
      <c r="B102" s="12" t="s">
        <v>386</v>
      </c>
      <c r="C102" s="26">
        <v>6</v>
      </c>
      <c r="D102" s="745" t="s">
        <v>53</v>
      </c>
      <c r="E102" s="724" t="s">
        <v>53</v>
      </c>
      <c r="F102" s="724" t="s">
        <v>53</v>
      </c>
      <c r="G102" s="724">
        <v>31</v>
      </c>
      <c r="H102" s="724">
        <v>31</v>
      </c>
    </row>
    <row r="103" spans="1:8">
      <c r="A103" s="29" t="s">
        <v>387</v>
      </c>
      <c r="B103" s="12" t="s">
        <v>388</v>
      </c>
      <c r="C103" s="26">
        <v>50</v>
      </c>
      <c r="D103" s="745">
        <v>21.754999999999999</v>
      </c>
      <c r="E103" s="724">
        <v>8900</v>
      </c>
      <c r="F103" s="724">
        <v>8210</v>
      </c>
      <c r="G103" s="724">
        <v>42177</v>
      </c>
      <c r="H103" s="724">
        <v>26185</v>
      </c>
    </row>
    <row r="104" spans="1:8">
      <c r="A104" s="29" t="s">
        <v>389</v>
      </c>
      <c r="B104" s="12" t="s">
        <v>390</v>
      </c>
      <c r="C104" s="26">
        <v>3</v>
      </c>
      <c r="D104" s="745">
        <v>2.0874999999999999</v>
      </c>
      <c r="E104" s="724">
        <v>208</v>
      </c>
      <c r="F104" s="724">
        <v>120</v>
      </c>
      <c r="G104" s="724">
        <v>400</v>
      </c>
      <c r="H104" s="724">
        <v>400</v>
      </c>
    </row>
    <row r="105" spans="1:8">
      <c r="A105" s="255" t="s">
        <v>391</v>
      </c>
      <c r="B105" s="256" t="s">
        <v>392</v>
      </c>
      <c r="C105" s="251">
        <v>30</v>
      </c>
      <c r="D105" s="747" t="s">
        <v>53</v>
      </c>
      <c r="E105" s="728" t="s">
        <v>53</v>
      </c>
      <c r="F105" s="728" t="s">
        <v>53</v>
      </c>
      <c r="G105" s="728">
        <v>2018</v>
      </c>
      <c r="H105" s="728">
        <v>1298</v>
      </c>
    </row>
    <row r="106" spans="1:8">
      <c r="A106" s="29"/>
      <c r="B106" s="8"/>
      <c r="C106" s="17"/>
      <c r="D106" s="17"/>
      <c r="E106" s="17"/>
      <c r="F106" s="17"/>
      <c r="G106" s="17"/>
      <c r="H106" s="17"/>
    </row>
    <row r="112" spans="1:8" s="9" customFormat="1">
      <c r="A112" s="21"/>
      <c r="B112" s="21"/>
    </row>
  </sheetData>
  <mergeCells count="32">
    <mergeCell ref="A90:B90"/>
    <mergeCell ref="A87:H87"/>
    <mergeCell ref="A88:B88"/>
    <mergeCell ref="D88:F88"/>
    <mergeCell ref="G88:H88"/>
    <mergeCell ref="A89:B89"/>
    <mergeCell ref="E89:F89"/>
    <mergeCell ref="G89:H89"/>
    <mergeCell ref="A61:B61"/>
    <mergeCell ref="E61:F61"/>
    <mergeCell ref="G61:H61"/>
    <mergeCell ref="G33:H33"/>
    <mergeCell ref="A59:H59"/>
    <mergeCell ref="A60:B60"/>
    <mergeCell ref="D60:F60"/>
    <mergeCell ref="G60:H60"/>
    <mergeCell ref="A7:B7"/>
    <mergeCell ref="A34:B34"/>
    <mergeCell ref="A62:B62"/>
    <mergeCell ref="A4:H4"/>
    <mergeCell ref="A5:B5"/>
    <mergeCell ref="D5:F5"/>
    <mergeCell ref="G5:H5"/>
    <mergeCell ref="A6:B6"/>
    <mergeCell ref="E6:F6"/>
    <mergeCell ref="G6:H6"/>
    <mergeCell ref="A31:H31"/>
    <mergeCell ref="A32:B32"/>
    <mergeCell ref="D32:F32"/>
    <mergeCell ref="G32:H32"/>
    <mergeCell ref="A33:B33"/>
    <mergeCell ref="E33:F33"/>
  </mergeCells>
  <pageMargins left="0.39370078740157483" right="0.39370078740157483" top="0.78740157480314965" bottom="0.39370078740157483" header="0.19685039370078741" footer="0.19685039370078741"/>
  <pageSetup paperSize="9" scale="8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00B050"/>
  </sheetPr>
  <dimension ref="A1:H23"/>
  <sheetViews>
    <sheetView topLeftCell="A16" zoomScale="80" zoomScaleNormal="80" workbookViewId="0">
      <selection activeCell="H8" sqref="H8"/>
    </sheetView>
  </sheetViews>
  <sheetFormatPr defaultRowHeight="21"/>
  <cols>
    <col min="1" max="1" width="20.375" style="3" customWidth="1"/>
    <col min="2" max="2" width="19.5" style="3" customWidth="1"/>
    <col min="3" max="3" width="21.75" style="3" customWidth="1"/>
    <col min="4" max="8" width="18" style="3" customWidth="1"/>
    <col min="9" max="16384" width="9" style="3"/>
  </cols>
  <sheetData>
    <row r="1" spans="1:8" s="178" customFormat="1">
      <c r="A1" s="177" t="s">
        <v>1826</v>
      </c>
      <c r="B1" s="177"/>
    </row>
    <row r="2" spans="1:8" s="178" customFormat="1">
      <c r="A2" s="177" t="s">
        <v>393</v>
      </c>
      <c r="B2" s="177"/>
    </row>
    <row r="3" spans="1:8" s="179" customFormat="1">
      <c r="A3" s="227"/>
      <c r="B3" s="227"/>
      <c r="C3" s="227"/>
      <c r="D3" s="227"/>
      <c r="E3" s="227"/>
      <c r="F3" s="227"/>
      <c r="G3" s="227"/>
      <c r="H3" s="227"/>
    </row>
    <row r="4" spans="1:8" s="179" customFormat="1" ht="21" customHeight="1">
      <c r="A4" s="914"/>
      <c r="B4" s="971"/>
      <c r="C4" s="218"/>
      <c r="D4" s="1020" t="s">
        <v>238</v>
      </c>
      <c r="E4" s="1020"/>
      <c r="F4" s="1020"/>
      <c r="G4" s="1020" t="s">
        <v>239</v>
      </c>
      <c r="H4" s="1021"/>
    </row>
    <row r="5" spans="1:8" s="179" customFormat="1">
      <c r="A5" s="980" t="s">
        <v>394</v>
      </c>
      <c r="B5" s="981"/>
      <c r="C5" s="223" t="s">
        <v>1366</v>
      </c>
      <c r="D5" s="223" t="s">
        <v>242</v>
      </c>
      <c r="E5" s="1022" t="s">
        <v>243</v>
      </c>
      <c r="F5" s="1022"/>
      <c r="G5" s="1022" t="s">
        <v>243</v>
      </c>
      <c r="H5" s="1023"/>
    </row>
    <row r="6" spans="1:8" s="179" customFormat="1">
      <c r="A6" s="980" t="s">
        <v>395</v>
      </c>
      <c r="B6" s="981"/>
      <c r="C6" s="223" t="s">
        <v>1455</v>
      </c>
      <c r="D6" s="223" t="s">
        <v>244</v>
      </c>
      <c r="E6" s="223" t="s">
        <v>245</v>
      </c>
      <c r="F6" s="223" t="s">
        <v>247</v>
      </c>
      <c r="G6" s="223" t="s">
        <v>245</v>
      </c>
      <c r="H6" s="224" t="s">
        <v>247</v>
      </c>
    </row>
    <row r="7" spans="1:8" s="179" customFormat="1">
      <c r="A7" s="260"/>
      <c r="B7" s="261"/>
      <c r="C7" s="262"/>
      <c r="D7" s="698"/>
      <c r="E7" s="698" t="s">
        <v>36</v>
      </c>
      <c r="F7" s="698" t="s">
        <v>248</v>
      </c>
      <c r="G7" s="698" t="s">
        <v>36</v>
      </c>
      <c r="H7" s="695" t="s">
        <v>248</v>
      </c>
    </row>
    <row r="8" spans="1:8">
      <c r="A8" s="29" t="s">
        <v>397</v>
      </c>
      <c r="B8" s="12" t="s">
        <v>398</v>
      </c>
      <c r="C8" s="589">
        <v>3</v>
      </c>
      <c r="D8" s="772" t="s">
        <v>53</v>
      </c>
      <c r="E8" s="773" t="s">
        <v>53</v>
      </c>
      <c r="F8" s="773" t="s">
        <v>53</v>
      </c>
      <c r="G8" s="773">
        <v>3501</v>
      </c>
      <c r="H8" s="773">
        <v>3501</v>
      </c>
    </row>
    <row r="9" spans="1:8">
      <c r="A9" s="29" t="s">
        <v>399</v>
      </c>
      <c r="B9" s="12" t="s">
        <v>1669</v>
      </c>
      <c r="C9" s="589">
        <v>15</v>
      </c>
      <c r="D9" s="745">
        <v>2.75</v>
      </c>
      <c r="E9" s="724">
        <v>500</v>
      </c>
      <c r="F9" s="724">
        <v>500</v>
      </c>
      <c r="G9" s="724">
        <v>153980</v>
      </c>
      <c r="H9" s="724">
        <v>152570</v>
      </c>
    </row>
    <row r="10" spans="1:8">
      <c r="A10" s="29" t="s">
        <v>400</v>
      </c>
      <c r="B10" s="12" t="s">
        <v>401</v>
      </c>
      <c r="C10" s="589">
        <v>7</v>
      </c>
      <c r="D10" s="745" t="s">
        <v>53</v>
      </c>
      <c r="E10" s="724" t="s">
        <v>53</v>
      </c>
      <c r="F10" s="724" t="s">
        <v>53</v>
      </c>
      <c r="G10" s="724">
        <v>564</v>
      </c>
      <c r="H10" s="724">
        <v>57</v>
      </c>
    </row>
    <row r="11" spans="1:8">
      <c r="A11" s="29" t="s">
        <v>402</v>
      </c>
      <c r="B11" s="12" t="s">
        <v>403</v>
      </c>
      <c r="C11" s="589">
        <v>6</v>
      </c>
      <c r="D11" s="745" t="s">
        <v>53</v>
      </c>
      <c r="E11" s="724" t="s">
        <v>53</v>
      </c>
      <c r="F11" s="724" t="s">
        <v>53</v>
      </c>
      <c r="G11" s="724">
        <v>20570</v>
      </c>
      <c r="H11" s="724">
        <v>20520</v>
      </c>
    </row>
    <row r="12" spans="1:8">
      <c r="A12" s="29" t="s">
        <v>404</v>
      </c>
      <c r="B12" s="12" t="s">
        <v>405</v>
      </c>
      <c r="C12" s="589">
        <v>1</v>
      </c>
      <c r="D12" s="745" t="s">
        <v>53</v>
      </c>
      <c r="E12" s="724" t="s">
        <v>53</v>
      </c>
      <c r="F12" s="724" t="s">
        <v>53</v>
      </c>
      <c r="G12" s="724">
        <v>5</v>
      </c>
      <c r="H12" s="724">
        <v>5</v>
      </c>
    </row>
    <row r="13" spans="1:8">
      <c r="A13" s="29" t="s">
        <v>406</v>
      </c>
      <c r="B13" s="12" t="s">
        <v>407</v>
      </c>
      <c r="C13" s="589">
        <v>8</v>
      </c>
      <c r="D13" s="745">
        <v>1.8025</v>
      </c>
      <c r="E13" s="724">
        <v>270</v>
      </c>
      <c r="F13" s="724">
        <v>3</v>
      </c>
      <c r="G13" s="724">
        <v>994</v>
      </c>
      <c r="H13" s="724">
        <v>970</v>
      </c>
    </row>
    <row r="14" spans="1:8">
      <c r="A14" s="29" t="s">
        <v>408</v>
      </c>
      <c r="B14" s="12" t="s">
        <v>409</v>
      </c>
      <c r="C14" s="589">
        <v>111</v>
      </c>
      <c r="D14" s="745">
        <v>24.2</v>
      </c>
      <c r="E14" s="724">
        <v>3295</v>
      </c>
      <c r="F14" s="724">
        <v>832</v>
      </c>
      <c r="G14" s="724">
        <v>10663</v>
      </c>
      <c r="H14" s="724">
        <v>10433</v>
      </c>
    </row>
    <row r="15" spans="1:8">
      <c r="A15" s="29" t="s">
        <v>410</v>
      </c>
      <c r="B15" s="12" t="s">
        <v>1722</v>
      </c>
      <c r="C15" s="589">
        <v>4</v>
      </c>
      <c r="D15" s="745">
        <v>1.25</v>
      </c>
      <c r="E15" s="724">
        <v>187</v>
      </c>
      <c r="F15" s="724">
        <v>100</v>
      </c>
      <c r="G15" s="724">
        <v>52020</v>
      </c>
      <c r="H15" s="724">
        <v>52000</v>
      </c>
    </row>
    <row r="16" spans="1:8">
      <c r="A16" s="29" t="s">
        <v>411</v>
      </c>
      <c r="B16" s="12" t="s">
        <v>412</v>
      </c>
      <c r="C16" s="589">
        <v>2</v>
      </c>
      <c r="D16" s="745" t="s">
        <v>53</v>
      </c>
      <c r="E16" s="724" t="s">
        <v>53</v>
      </c>
      <c r="F16" s="724" t="s">
        <v>53</v>
      </c>
      <c r="G16" s="724">
        <v>101</v>
      </c>
      <c r="H16" s="724">
        <v>101</v>
      </c>
    </row>
    <row r="17" spans="1:8">
      <c r="A17" s="29" t="s">
        <v>413</v>
      </c>
      <c r="B17" s="12" t="s">
        <v>414</v>
      </c>
      <c r="C17" s="589">
        <v>2</v>
      </c>
      <c r="D17" s="745" t="s">
        <v>53</v>
      </c>
      <c r="E17" s="724" t="s">
        <v>53</v>
      </c>
      <c r="F17" s="724" t="s">
        <v>53</v>
      </c>
      <c r="G17" s="724">
        <v>111</v>
      </c>
      <c r="H17" s="724" t="s">
        <v>53</v>
      </c>
    </row>
    <row r="18" spans="1:8">
      <c r="A18" s="29" t="s">
        <v>415</v>
      </c>
      <c r="B18" s="12" t="s">
        <v>416</v>
      </c>
      <c r="C18" s="589">
        <v>2</v>
      </c>
      <c r="D18" s="745" t="s">
        <v>53</v>
      </c>
      <c r="E18" s="724" t="s">
        <v>53</v>
      </c>
      <c r="F18" s="724" t="s">
        <v>53</v>
      </c>
      <c r="G18" s="724">
        <v>400</v>
      </c>
      <c r="H18" s="724">
        <v>300</v>
      </c>
    </row>
    <row r="19" spans="1:8">
      <c r="A19" s="29" t="s">
        <v>417</v>
      </c>
      <c r="B19" s="12" t="s">
        <v>418</v>
      </c>
      <c r="C19" s="589">
        <v>95</v>
      </c>
      <c r="D19" s="745">
        <v>104.3725</v>
      </c>
      <c r="E19" s="724">
        <v>15514</v>
      </c>
      <c r="F19" s="724">
        <v>7924</v>
      </c>
      <c r="G19" s="724">
        <v>43575</v>
      </c>
      <c r="H19" s="724">
        <v>25405</v>
      </c>
    </row>
    <row r="20" spans="1:8">
      <c r="A20" s="29" t="s">
        <v>419</v>
      </c>
      <c r="B20" s="12" t="s">
        <v>420</v>
      </c>
      <c r="C20" s="589">
        <v>1</v>
      </c>
      <c r="D20" s="745" t="s">
        <v>53</v>
      </c>
      <c r="E20" s="724" t="s">
        <v>53</v>
      </c>
      <c r="F20" s="724" t="s">
        <v>53</v>
      </c>
      <c r="G20" s="724">
        <v>60</v>
      </c>
      <c r="H20" s="724" t="s">
        <v>53</v>
      </c>
    </row>
    <row r="21" spans="1:8">
      <c r="A21" s="255" t="s">
        <v>421</v>
      </c>
      <c r="B21" s="256" t="s">
        <v>422</v>
      </c>
      <c r="C21" s="590">
        <v>301</v>
      </c>
      <c r="D21" s="747">
        <v>353.07749999999999</v>
      </c>
      <c r="E21" s="728">
        <v>54764</v>
      </c>
      <c r="F21" s="728">
        <v>25716</v>
      </c>
      <c r="G21" s="728">
        <v>102951</v>
      </c>
      <c r="H21" s="728">
        <v>71303</v>
      </c>
    </row>
    <row r="23" spans="1:8" s="9" customFormat="1">
      <c r="A23" s="10"/>
      <c r="B23" s="10"/>
    </row>
  </sheetData>
  <mergeCells count="7">
    <mergeCell ref="A6:B6"/>
    <mergeCell ref="A4:B4"/>
    <mergeCell ref="D4:F4"/>
    <mergeCell ref="G4:H4"/>
    <mergeCell ref="A5:B5"/>
    <mergeCell ref="E5:F5"/>
    <mergeCell ref="G5:H5"/>
  </mergeCells>
  <pageMargins left="0.39370078740157483" right="0.39370078740157483" top="0.78740157480314965" bottom="0.39370078740157483" header="0.19685039370078741" footer="0.19685039370078741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S31"/>
  <sheetViews>
    <sheetView zoomScale="90" zoomScaleNormal="90" workbookViewId="0">
      <selection activeCell="E14" sqref="E14"/>
    </sheetView>
  </sheetViews>
  <sheetFormatPr defaultRowHeight="21"/>
  <cols>
    <col min="1" max="1" width="15.625" style="3" customWidth="1"/>
    <col min="2" max="2" width="2.625" style="3" customWidth="1"/>
    <col min="3" max="3" width="14.625" style="3" customWidth="1"/>
    <col min="4" max="4" width="11.625" style="3" customWidth="1"/>
    <col min="5" max="5" width="2.625" style="3" customWidth="1"/>
    <col min="6" max="6" width="11.625" style="3" customWidth="1"/>
    <col min="7" max="7" width="2.625" style="3" customWidth="1"/>
    <col min="8" max="8" width="11.625" style="3" customWidth="1"/>
    <col min="9" max="9" width="2.625" style="3" customWidth="1"/>
    <col min="10" max="10" width="11.625" style="3" customWidth="1"/>
    <col min="11" max="11" width="2.625" style="3" customWidth="1"/>
    <col min="12" max="12" width="11.625" style="3" customWidth="1"/>
    <col min="13" max="13" width="2.625" style="3" customWidth="1"/>
    <col min="14" max="14" width="11.625" style="3" customWidth="1"/>
    <col min="15" max="15" width="2.625" style="3" customWidth="1"/>
    <col min="16" max="16" width="11.625" style="3" customWidth="1"/>
    <col min="17" max="17" width="2.625" style="3" customWidth="1"/>
    <col min="18" max="18" width="11.625" style="3" customWidth="1"/>
    <col min="19" max="19" width="2.625" style="3" customWidth="1"/>
    <col min="20" max="16384" width="9" style="3"/>
  </cols>
  <sheetData>
    <row r="1" spans="1:19" s="179" customFormat="1">
      <c r="A1" s="179" t="s">
        <v>55</v>
      </c>
    </row>
    <row r="2" spans="1:19" s="178" customFormat="1">
      <c r="A2" s="950" t="s">
        <v>56</v>
      </c>
      <c r="B2" s="950"/>
      <c r="C2" s="950"/>
      <c r="D2" s="950"/>
      <c r="E2" s="950"/>
      <c r="F2" s="950"/>
      <c r="G2" s="950"/>
      <c r="H2" s="950"/>
      <c r="I2" s="950"/>
      <c r="J2" s="950"/>
      <c r="K2" s="950"/>
      <c r="L2" s="950"/>
      <c r="M2" s="950"/>
      <c r="N2" s="950"/>
      <c r="O2" s="950"/>
      <c r="R2" s="14" t="s">
        <v>57</v>
      </c>
    </row>
    <row r="3" spans="1:19" s="178" customFormat="1">
      <c r="A3" s="950" t="s">
        <v>58</v>
      </c>
      <c r="B3" s="950"/>
      <c r="C3" s="950"/>
      <c r="D3" s="950"/>
      <c r="E3" s="950"/>
      <c r="F3" s="950"/>
      <c r="G3" s="950"/>
      <c r="H3" s="950"/>
      <c r="I3" s="950"/>
      <c r="J3" s="950"/>
      <c r="K3" s="950"/>
      <c r="L3" s="950"/>
      <c r="M3" s="950"/>
      <c r="N3" s="950"/>
      <c r="O3" s="950"/>
      <c r="R3" s="14" t="s">
        <v>59</v>
      </c>
    </row>
    <row r="4" spans="1:19" s="179" customFormat="1">
      <c r="A4" s="921"/>
      <c r="B4" s="921"/>
      <c r="C4" s="921"/>
      <c r="D4" s="921"/>
      <c r="E4" s="921"/>
      <c r="F4" s="921"/>
      <c r="G4" s="921"/>
      <c r="H4" s="921"/>
      <c r="I4" s="921"/>
      <c r="J4" s="921"/>
      <c r="K4" s="921"/>
      <c r="L4" s="921"/>
      <c r="M4" s="921"/>
      <c r="N4" s="921"/>
      <c r="O4" s="921"/>
      <c r="P4" s="921"/>
      <c r="Q4" s="921"/>
      <c r="R4" s="921"/>
      <c r="S4" s="921"/>
    </row>
    <row r="5" spans="1:19" s="179" customFormat="1" ht="21" customHeight="1">
      <c r="A5" s="933"/>
      <c r="B5" s="933"/>
      <c r="C5" s="934"/>
      <c r="D5" s="951" t="s">
        <v>60</v>
      </c>
      <c r="E5" s="952"/>
      <c r="F5" s="952"/>
      <c r="G5" s="953"/>
      <c r="H5" s="951" t="s">
        <v>61</v>
      </c>
      <c r="I5" s="952"/>
      <c r="J5" s="952"/>
      <c r="K5" s="953"/>
      <c r="L5" s="951" t="s">
        <v>1554</v>
      </c>
      <c r="M5" s="952"/>
      <c r="N5" s="952"/>
      <c r="O5" s="953"/>
      <c r="P5" s="951" t="s">
        <v>62</v>
      </c>
      <c r="Q5" s="952"/>
      <c r="R5" s="952"/>
      <c r="S5" s="952"/>
    </row>
    <row r="6" spans="1:19" s="179" customFormat="1">
      <c r="A6" s="916" t="s">
        <v>63</v>
      </c>
      <c r="B6" s="916"/>
      <c r="C6" s="917"/>
      <c r="D6" s="947" t="s">
        <v>36</v>
      </c>
      <c r="E6" s="948"/>
      <c r="F6" s="948"/>
      <c r="G6" s="949"/>
      <c r="H6" s="947" t="s">
        <v>64</v>
      </c>
      <c r="I6" s="948"/>
      <c r="J6" s="948"/>
      <c r="K6" s="949"/>
      <c r="L6" s="947" t="s">
        <v>65</v>
      </c>
      <c r="M6" s="948"/>
      <c r="N6" s="948"/>
      <c r="O6" s="949"/>
      <c r="P6" s="947" t="s">
        <v>1678</v>
      </c>
      <c r="Q6" s="948"/>
      <c r="R6" s="948"/>
      <c r="S6" s="948"/>
    </row>
    <row r="7" spans="1:19" s="179" customFormat="1">
      <c r="A7" s="916" t="s">
        <v>49</v>
      </c>
      <c r="B7" s="916"/>
      <c r="C7" s="916"/>
      <c r="D7" s="943" t="s">
        <v>66</v>
      </c>
      <c r="E7" s="944"/>
      <c r="F7" s="943" t="s">
        <v>67</v>
      </c>
      <c r="G7" s="944"/>
      <c r="H7" s="943" t="s">
        <v>66</v>
      </c>
      <c r="I7" s="944"/>
      <c r="J7" s="943" t="s">
        <v>67</v>
      </c>
      <c r="K7" s="944"/>
      <c r="L7" s="943" t="s">
        <v>66</v>
      </c>
      <c r="M7" s="944"/>
      <c r="N7" s="943" t="s">
        <v>67</v>
      </c>
      <c r="O7" s="944"/>
      <c r="P7" s="943" t="s">
        <v>66</v>
      </c>
      <c r="Q7" s="944"/>
      <c r="R7" s="943" t="s">
        <v>67</v>
      </c>
      <c r="S7" s="945"/>
    </row>
    <row r="8" spans="1:19" s="179" customFormat="1">
      <c r="A8" s="180"/>
      <c r="B8" s="180"/>
      <c r="C8" s="180"/>
      <c r="D8" s="946" t="s">
        <v>68</v>
      </c>
      <c r="E8" s="941"/>
      <c r="F8" s="940" t="s">
        <v>69</v>
      </c>
      <c r="G8" s="941"/>
      <c r="H8" s="940" t="s">
        <v>68</v>
      </c>
      <c r="I8" s="941"/>
      <c r="J8" s="940" t="s">
        <v>69</v>
      </c>
      <c r="K8" s="941"/>
      <c r="L8" s="940" t="s">
        <v>68</v>
      </c>
      <c r="M8" s="941"/>
      <c r="N8" s="940" t="s">
        <v>69</v>
      </c>
      <c r="O8" s="941"/>
      <c r="P8" s="940" t="s">
        <v>68</v>
      </c>
      <c r="Q8" s="941"/>
      <c r="R8" s="940" t="s">
        <v>69</v>
      </c>
      <c r="S8" s="942"/>
    </row>
    <row r="9" spans="1:19" s="179" customFormat="1" ht="24" customHeight="1">
      <c r="A9" s="188" t="s">
        <v>51</v>
      </c>
      <c r="B9" s="188"/>
      <c r="C9" s="188"/>
      <c r="D9" s="206">
        <v>145177</v>
      </c>
      <c r="E9" s="720"/>
      <c r="F9" s="720">
        <v>2598526</v>
      </c>
      <c r="G9" s="720"/>
      <c r="H9" s="720">
        <v>111099</v>
      </c>
      <c r="I9" s="720"/>
      <c r="J9" s="720">
        <v>2004210</v>
      </c>
      <c r="K9" s="720"/>
      <c r="L9" s="720">
        <v>5591</v>
      </c>
      <c r="M9" s="720"/>
      <c r="N9" s="720">
        <v>4276</v>
      </c>
      <c r="O9" s="720"/>
      <c r="P9" s="720">
        <v>606</v>
      </c>
      <c r="Q9" s="720"/>
      <c r="R9" s="720">
        <v>1756.5274999999999</v>
      </c>
      <c r="S9" s="383"/>
    </row>
    <row r="10" spans="1:19" ht="24" customHeight="1">
      <c r="A10" s="910" t="s">
        <v>52</v>
      </c>
      <c r="B10" s="910"/>
      <c r="C10" s="910"/>
      <c r="D10" s="105">
        <v>10454</v>
      </c>
      <c r="E10" s="384"/>
      <c r="F10" s="384">
        <v>6011</v>
      </c>
      <c r="G10" s="384"/>
      <c r="H10" s="384">
        <v>3584</v>
      </c>
      <c r="I10" s="384"/>
      <c r="J10" s="384">
        <v>2552</v>
      </c>
      <c r="K10" s="384"/>
      <c r="L10" s="384">
        <v>5149</v>
      </c>
      <c r="M10" s="384"/>
      <c r="N10" s="384">
        <v>2367</v>
      </c>
      <c r="O10" s="384"/>
      <c r="P10" s="384">
        <v>396</v>
      </c>
      <c r="Q10" s="384"/>
      <c r="R10" s="384">
        <v>199</v>
      </c>
      <c r="S10" s="384"/>
    </row>
    <row r="11" spans="1:19" ht="24" customHeight="1">
      <c r="A11" s="11">
        <v>2</v>
      </c>
      <c r="B11" s="36" t="s">
        <v>53</v>
      </c>
      <c r="C11" s="8">
        <v>5</v>
      </c>
      <c r="D11" s="105">
        <v>25909</v>
      </c>
      <c r="E11" s="384"/>
      <c r="F11" s="384">
        <v>94192</v>
      </c>
      <c r="G11" s="384"/>
      <c r="H11" s="384">
        <v>21838</v>
      </c>
      <c r="I11" s="384"/>
      <c r="J11" s="384">
        <v>79889</v>
      </c>
      <c r="K11" s="384"/>
      <c r="L11" s="384">
        <v>387</v>
      </c>
      <c r="M11" s="384"/>
      <c r="N11" s="384">
        <v>975</v>
      </c>
      <c r="O11" s="384"/>
      <c r="P11" s="384">
        <v>134</v>
      </c>
      <c r="Q11" s="384"/>
      <c r="R11" s="384">
        <v>417</v>
      </c>
      <c r="S11" s="384"/>
    </row>
    <row r="12" spans="1:19" ht="24" customHeight="1">
      <c r="A12" s="11">
        <v>6</v>
      </c>
      <c r="B12" s="36" t="s">
        <v>53</v>
      </c>
      <c r="C12" s="8">
        <v>9</v>
      </c>
      <c r="D12" s="105">
        <v>20960</v>
      </c>
      <c r="E12" s="384"/>
      <c r="F12" s="384">
        <v>153472</v>
      </c>
      <c r="G12" s="384"/>
      <c r="H12" s="384">
        <v>17233</v>
      </c>
      <c r="I12" s="384"/>
      <c r="J12" s="384">
        <v>125976</v>
      </c>
      <c r="K12" s="384"/>
      <c r="L12" s="384">
        <v>24</v>
      </c>
      <c r="M12" s="384"/>
      <c r="N12" s="384">
        <v>168</v>
      </c>
      <c r="O12" s="384"/>
      <c r="P12" s="384">
        <v>38</v>
      </c>
      <c r="Q12" s="384"/>
      <c r="R12" s="384">
        <v>269</v>
      </c>
      <c r="S12" s="384"/>
    </row>
    <row r="13" spans="1:19" ht="24" customHeight="1">
      <c r="A13" s="11">
        <v>10</v>
      </c>
      <c r="B13" s="36" t="s">
        <v>53</v>
      </c>
      <c r="C13" s="8">
        <v>19</v>
      </c>
      <c r="D13" s="105">
        <v>40581</v>
      </c>
      <c r="E13" s="384"/>
      <c r="F13" s="384">
        <v>550716</v>
      </c>
      <c r="G13" s="384"/>
      <c r="H13" s="384">
        <v>32507</v>
      </c>
      <c r="I13" s="384"/>
      <c r="J13" s="384">
        <v>439612</v>
      </c>
      <c r="K13" s="384"/>
      <c r="L13" s="384">
        <v>19</v>
      </c>
      <c r="M13" s="384"/>
      <c r="N13" s="384">
        <v>224</v>
      </c>
      <c r="O13" s="384"/>
      <c r="P13" s="384">
        <v>24</v>
      </c>
      <c r="Q13" s="384"/>
      <c r="R13" s="384">
        <v>290</v>
      </c>
      <c r="S13" s="384"/>
    </row>
    <row r="14" spans="1:19" ht="24" customHeight="1">
      <c r="A14" s="11">
        <v>20</v>
      </c>
      <c r="B14" s="36" t="s">
        <v>53</v>
      </c>
      <c r="C14" s="8">
        <v>39</v>
      </c>
      <c r="D14" s="105">
        <v>32994</v>
      </c>
      <c r="E14" s="384"/>
      <c r="F14" s="384">
        <v>886479</v>
      </c>
      <c r="G14" s="384"/>
      <c r="H14" s="384">
        <v>25394</v>
      </c>
      <c r="I14" s="384"/>
      <c r="J14" s="384">
        <v>679195</v>
      </c>
      <c r="K14" s="384"/>
      <c r="L14" s="384">
        <v>5</v>
      </c>
      <c r="M14" s="384"/>
      <c r="N14" s="384">
        <v>130</v>
      </c>
      <c r="O14" s="384"/>
      <c r="P14" s="384">
        <v>8</v>
      </c>
      <c r="Q14" s="384"/>
      <c r="R14" s="384">
        <v>198</v>
      </c>
      <c r="S14" s="384"/>
    </row>
    <row r="15" spans="1:19" ht="24" customHeight="1">
      <c r="A15" s="11">
        <v>40</v>
      </c>
      <c r="B15" s="36" t="s">
        <v>53</v>
      </c>
      <c r="C15" s="8">
        <v>59</v>
      </c>
      <c r="D15" s="105">
        <v>9391</v>
      </c>
      <c r="E15" s="384"/>
      <c r="F15" s="384">
        <v>439870</v>
      </c>
      <c r="G15" s="384"/>
      <c r="H15" s="384">
        <v>6988</v>
      </c>
      <c r="I15" s="384"/>
      <c r="J15" s="384">
        <v>326952</v>
      </c>
      <c r="K15" s="384"/>
      <c r="L15" s="384">
        <v>4</v>
      </c>
      <c r="M15" s="384"/>
      <c r="N15" s="384">
        <v>192</v>
      </c>
      <c r="O15" s="384"/>
      <c r="P15" s="384">
        <v>3</v>
      </c>
      <c r="Q15" s="384"/>
      <c r="R15" s="384">
        <v>131</v>
      </c>
      <c r="S15" s="384"/>
    </row>
    <row r="16" spans="1:19" ht="24" customHeight="1">
      <c r="A16" s="11">
        <v>60</v>
      </c>
      <c r="B16" s="36" t="s">
        <v>53</v>
      </c>
      <c r="C16" s="8">
        <v>139</v>
      </c>
      <c r="D16" s="105">
        <v>4374</v>
      </c>
      <c r="E16" s="384"/>
      <c r="F16" s="384">
        <v>340184</v>
      </c>
      <c r="G16" s="384"/>
      <c r="H16" s="384">
        <v>3133</v>
      </c>
      <c r="I16" s="384"/>
      <c r="J16" s="384">
        <v>243924</v>
      </c>
      <c r="K16" s="384"/>
      <c r="L16" s="384">
        <v>3</v>
      </c>
      <c r="M16" s="384"/>
      <c r="N16" s="384">
        <v>220</v>
      </c>
      <c r="O16" s="384"/>
      <c r="P16" s="384">
        <v>3</v>
      </c>
      <c r="Q16" s="384"/>
      <c r="R16" s="384">
        <v>253</v>
      </c>
      <c r="S16" s="384"/>
    </row>
    <row r="17" spans="1:19" ht="24" customHeight="1">
      <c r="A17" s="11">
        <v>140</v>
      </c>
      <c r="B17" s="36" t="s">
        <v>53</v>
      </c>
      <c r="C17" s="8">
        <v>499</v>
      </c>
      <c r="D17" s="105">
        <v>497</v>
      </c>
      <c r="E17" s="384"/>
      <c r="F17" s="384">
        <v>111723</v>
      </c>
      <c r="G17" s="384"/>
      <c r="H17" s="384">
        <v>411</v>
      </c>
      <c r="I17" s="384"/>
      <c r="J17" s="384">
        <v>95174</v>
      </c>
      <c r="K17" s="384"/>
      <c r="L17" s="15" t="s">
        <v>53</v>
      </c>
      <c r="M17" s="15"/>
      <c r="N17" s="15" t="s">
        <v>53</v>
      </c>
      <c r="O17" s="15"/>
      <c r="P17" s="15" t="s">
        <v>53</v>
      </c>
      <c r="Q17" s="15"/>
      <c r="R17" s="15" t="s">
        <v>53</v>
      </c>
      <c r="S17" s="15"/>
    </row>
    <row r="18" spans="1:19" ht="24" customHeight="1">
      <c r="A18" s="930" t="s">
        <v>54</v>
      </c>
      <c r="B18" s="930"/>
      <c r="C18" s="930"/>
      <c r="D18" s="106">
        <v>17</v>
      </c>
      <c r="E18" s="721"/>
      <c r="F18" s="721">
        <v>15879</v>
      </c>
      <c r="G18" s="721"/>
      <c r="H18" s="721">
        <v>11</v>
      </c>
      <c r="I18" s="721"/>
      <c r="J18" s="721">
        <v>10936</v>
      </c>
      <c r="K18" s="721"/>
      <c r="L18" s="722" t="s">
        <v>53</v>
      </c>
      <c r="M18" s="722"/>
      <c r="N18" s="722" t="s">
        <v>53</v>
      </c>
      <c r="O18" s="722"/>
      <c r="P18" s="722" t="s">
        <v>53</v>
      </c>
      <c r="Q18" s="722"/>
      <c r="R18" s="722" t="s">
        <v>53</v>
      </c>
      <c r="S18" s="107"/>
    </row>
    <row r="19" spans="1:19"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</row>
    <row r="20" spans="1:19">
      <c r="A20" s="2"/>
      <c r="B20" s="2"/>
      <c r="C20" s="2"/>
      <c r="D20" s="16"/>
      <c r="F20" s="13"/>
    </row>
    <row r="21" spans="1:19">
      <c r="D21" s="16"/>
      <c r="F21" s="13"/>
    </row>
    <row r="22" spans="1:19">
      <c r="D22" s="16"/>
      <c r="F22" s="13"/>
    </row>
    <row r="23" spans="1:19">
      <c r="D23" s="16"/>
      <c r="F23" s="13"/>
    </row>
    <row r="24" spans="1:19">
      <c r="D24" s="16"/>
      <c r="F24" s="13"/>
    </row>
    <row r="25" spans="1:19">
      <c r="D25" s="16"/>
      <c r="F25" s="13"/>
    </row>
    <row r="26" spans="1:19">
      <c r="D26" s="16"/>
      <c r="F26" s="13"/>
    </row>
    <row r="27" spans="1:19">
      <c r="D27" s="16"/>
    </row>
    <row r="28" spans="1:19">
      <c r="D28" s="16"/>
    </row>
    <row r="29" spans="1:19">
      <c r="D29" s="16"/>
    </row>
    <row r="30" spans="1:19">
      <c r="D30" s="16"/>
    </row>
    <row r="31" spans="1:19">
      <c r="D31" s="16"/>
    </row>
  </sheetData>
  <mergeCells count="32">
    <mergeCell ref="A2:O2"/>
    <mergeCell ref="A3:O3"/>
    <mergeCell ref="A4:S4"/>
    <mergeCell ref="A5:C5"/>
    <mergeCell ref="D5:G5"/>
    <mergeCell ref="H5:K5"/>
    <mergeCell ref="L5:O5"/>
    <mergeCell ref="P5:S5"/>
    <mergeCell ref="A6:C6"/>
    <mergeCell ref="D6:G6"/>
    <mergeCell ref="H6:K6"/>
    <mergeCell ref="L6:O6"/>
    <mergeCell ref="P6:S6"/>
    <mergeCell ref="A7:C7"/>
    <mergeCell ref="D7:E7"/>
    <mergeCell ref="F7:G7"/>
    <mergeCell ref="H7:I7"/>
    <mergeCell ref="J7:K7"/>
    <mergeCell ref="N7:O7"/>
    <mergeCell ref="P7:Q7"/>
    <mergeCell ref="R7:S7"/>
    <mergeCell ref="D8:E8"/>
    <mergeCell ref="F8:G8"/>
    <mergeCell ref="H8:I8"/>
    <mergeCell ref="J8:K8"/>
    <mergeCell ref="L8:M8"/>
    <mergeCell ref="L7:M7"/>
    <mergeCell ref="A18:C18"/>
    <mergeCell ref="N8:O8"/>
    <mergeCell ref="P8:Q8"/>
    <mergeCell ref="R8:S8"/>
    <mergeCell ref="A10:C10"/>
  </mergeCells>
  <pageMargins left="0.39370078740157483" right="0.39370078740157483" top="0.78740157480314965" bottom="0.39370078740157483" header="0.19685039370078741" footer="0.19685039370078741"/>
  <pageSetup paperSize="9" scale="85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00B050"/>
  </sheetPr>
  <dimension ref="A1:E138"/>
  <sheetViews>
    <sheetView topLeftCell="A112" workbookViewId="0">
      <selection activeCell="A114" sqref="A114:D114"/>
    </sheetView>
  </sheetViews>
  <sheetFormatPr defaultRowHeight="21"/>
  <cols>
    <col min="1" max="1" width="30.875" style="21" customWidth="1"/>
    <col min="2" max="2" width="25.625" style="21" customWidth="1"/>
    <col min="3" max="3" width="38.875" style="3" customWidth="1"/>
    <col min="4" max="5" width="24.375" style="3" customWidth="1"/>
    <col min="6" max="16384" width="9" style="3"/>
  </cols>
  <sheetData>
    <row r="1" spans="1:5" s="179" customFormat="1">
      <c r="A1" s="177" t="s">
        <v>423</v>
      </c>
      <c r="B1" s="177"/>
    </row>
    <row r="2" spans="1:5" s="178" customFormat="1">
      <c r="A2" s="177" t="s">
        <v>424</v>
      </c>
      <c r="B2" s="177"/>
      <c r="E2" s="505" t="s">
        <v>57</v>
      </c>
    </row>
    <row r="3" spans="1:5" s="178" customFormat="1" ht="21" customHeight="1">
      <c r="A3" s="1014" t="s">
        <v>1723</v>
      </c>
      <c r="B3" s="1014"/>
      <c r="C3" s="1014"/>
      <c r="D3" s="1014"/>
      <c r="E3" s="505" t="s">
        <v>59</v>
      </c>
    </row>
    <row r="4" spans="1:5" s="179" customFormat="1">
      <c r="A4" s="263"/>
      <c r="B4" s="263"/>
      <c r="C4" s="227"/>
      <c r="D4" s="227"/>
      <c r="E4" s="227"/>
    </row>
    <row r="5" spans="1:5" s="179" customFormat="1" ht="21" customHeight="1">
      <c r="A5" s="914" t="s">
        <v>425</v>
      </c>
      <c r="B5" s="971"/>
      <c r="C5" s="218" t="s">
        <v>1366</v>
      </c>
      <c r="D5" s="1010" t="s">
        <v>426</v>
      </c>
      <c r="E5" s="1011"/>
    </row>
    <row r="6" spans="1:5" s="179" customFormat="1">
      <c r="A6" s="969" t="s">
        <v>427</v>
      </c>
      <c r="B6" s="968"/>
      <c r="C6" s="219" t="s">
        <v>1455</v>
      </c>
      <c r="D6" s="696" t="s">
        <v>428</v>
      </c>
      <c r="E6" s="692" t="s">
        <v>429</v>
      </c>
    </row>
    <row r="7" spans="1:5">
      <c r="A7" s="425" t="s">
        <v>430</v>
      </c>
      <c r="B7" s="12" t="s">
        <v>431</v>
      </c>
      <c r="C7" s="775">
        <v>11</v>
      </c>
      <c r="D7" s="776">
        <v>5.1749999999999998</v>
      </c>
      <c r="E7" s="772">
        <v>5.1749999999999998</v>
      </c>
    </row>
    <row r="8" spans="1:5">
      <c r="A8" s="425" t="s">
        <v>432</v>
      </c>
      <c r="B8" s="12" t="s">
        <v>433</v>
      </c>
      <c r="C8" s="775">
        <v>3</v>
      </c>
      <c r="D8" s="744">
        <v>2.2250000000000001</v>
      </c>
      <c r="E8" s="745">
        <v>2.2250000000000001</v>
      </c>
    </row>
    <row r="9" spans="1:5">
      <c r="A9" s="425" t="s">
        <v>434</v>
      </c>
      <c r="B9" s="12" t="s">
        <v>435</v>
      </c>
      <c r="C9" s="775">
        <v>1</v>
      </c>
      <c r="D9" s="744">
        <v>2</v>
      </c>
      <c r="E9" s="745">
        <v>2</v>
      </c>
    </row>
    <row r="10" spans="1:5">
      <c r="A10" s="425" t="s">
        <v>436</v>
      </c>
      <c r="B10" s="12" t="s">
        <v>437</v>
      </c>
      <c r="C10" s="775">
        <v>11</v>
      </c>
      <c r="D10" s="744">
        <v>2.915</v>
      </c>
      <c r="E10" s="745">
        <v>2.915</v>
      </c>
    </row>
    <row r="11" spans="1:5">
      <c r="A11" s="425" t="s">
        <v>438</v>
      </c>
      <c r="B11" s="12" t="s">
        <v>439</v>
      </c>
      <c r="C11" s="775">
        <v>43</v>
      </c>
      <c r="D11" s="744">
        <v>153.1</v>
      </c>
      <c r="E11" s="745">
        <v>153.1</v>
      </c>
    </row>
    <row r="12" spans="1:5">
      <c r="A12" s="425" t="s">
        <v>440</v>
      </c>
      <c r="B12" s="12" t="s">
        <v>441</v>
      </c>
      <c r="C12" s="775">
        <v>330</v>
      </c>
      <c r="D12" s="744">
        <v>1287.75</v>
      </c>
      <c r="E12" s="745">
        <v>1287.75</v>
      </c>
    </row>
    <row r="13" spans="1:5">
      <c r="A13" s="425" t="s">
        <v>442</v>
      </c>
      <c r="B13" s="12" t="s">
        <v>443</v>
      </c>
      <c r="C13" s="775">
        <v>3</v>
      </c>
      <c r="D13" s="744">
        <v>10</v>
      </c>
      <c r="E13" s="745">
        <v>10</v>
      </c>
    </row>
    <row r="14" spans="1:5">
      <c r="A14" s="425" t="s">
        <v>444</v>
      </c>
      <c r="B14" s="12" t="s">
        <v>445</v>
      </c>
      <c r="C14" s="775">
        <v>15</v>
      </c>
      <c r="D14" s="744">
        <v>17.25</v>
      </c>
      <c r="E14" s="745">
        <v>17.25</v>
      </c>
    </row>
    <row r="15" spans="1:5">
      <c r="A15" s="425" t="s">
        <v>446</v>
      </c>
      <c r="B15" s="12" t="s">
        <v>447</v>
      </c>
      <c r="C15" s="775">
        <v>2</v>
      </c>
      <c r="D15" s="744">
        <v>9.5</v>
      </c>
      <c r="E15" s="745">
        <v>9.5</v>
      </c>
    </row>
    <row r="16" spans="1:5">
      <c r="A16" s="425" t="s">
        <v>448</v>
      </c>
      <c r="B16" s="12" t="s">
        <v>449</v>
      </c>
      <c r="C16" s="775">
        <v>322</v>
      </c>
      <c r="D16" s="744">
        <v>1211.78</v>
      </c>
      <c r="E16" s="745">
        <v>1202.9175</v>
      </c>
    </row>
    <row r="17" spans="1:5">
      <c r="A17" s="425" t="s">
        <v>450</v>
      </c>
      <c r="B17" s="12" t="s">
        <v>451</v>
      </c>
      <c r="C17" s="775">
        <v>8</v>
      </c>
      <c r="D17" s="744">
        <v>3.95</v>
      </c>
      <c r="E17" s="745">
        <v>3.95</v>
      </c>
    </row>
    <row r="18" spans="1:5">
      <c r="A18" s="425" t="s">
        <v>452</v>
      </c>
      <c r="B18" s="12" t="s">
        <v>453</v>
      </c>
      <c r="C18" s="775">
        <v>35</v>
      </c>
      <c r="D18" s="744">
        <v>15.875</v>
      </c>
      <c r="E18" s="745">
        <v>15.875</v>
      </c>
    </row>
    <row r="19" spans="1:5">
      <c r="A19" s="425" t="s">
        <v>454</v>
      </c>
      <c r="B19" s="12" t="s">
        <v>455</v>
      </c>
      <c r="C19" s="775">
        <v>218</v>
      </c>
      <c r="D19" s="744">
        <v>145.54</v>
      </c>
      <c r="E19" s="745">
        <v>144.54</v>
      </c>
    </row>
    <row r="20" spans="1:5">
      <c r="A20" s="425" t="s">
        <v>456</v>
      </c>
      <c r="B20" s="12" t="s">
        <v>457</v>
      </c>
      <c r="C20" s="775">
        <v>378</v>
      </c>
      <c r="D20" s="744">
        <v>2996.75</v>
      </c>
      <c r="E20" s="745">
        <v>2992.75</v>
      </c>
    </row>
    <row r="21" spans="1:5">
      <c r="A21" s="425" t="s">
        <v>458</v>
      </c>
      <c r="B21" s="12" t="s">
        <v>459</v>
      </c>
      <c r="C21" s="775">
        <v>1083</v>
      </c>
      <c r="D21" s="744">
        <v>9623.9475000000002</v>
      </c>
      <c r="E21" s="745">
        <v>9611.9475000000002</v>
      </c>
    </row>
    <row r="22" spans="1:5">
      <c r="A22" s="425" t="s">
        <v>460</v>
      </c>
      <c r="B22" s="12" t="s">
        <v>461</v>
      </c>
      <c r="C22" s="775">
        <v>935</v>
      </c>
      <c r="D22" s="744">
        <v>3159.6149999999998</v>
      </c>
      <c r="E22" s="745">
        <v>3127.6149999999998</v>
      </c>
    </row>
    <row r="23" spans="1:5">
      <c r="A23" s="425" t="s">
        <v>462</v>
      </c>
      <c r="B23" s="12" t="s">
        <v>463</v>
      </c>
      <c r="C23" s="775">
        <v>9</v>
      </c>
      <c r="D23" s="744">
        <v>2.21</v>
      </c>
      <c r="E23" s="745">
        <v>2.21</v>
      </c>
    </row>
    <row r="24" spans="1:5">
      <c r="A24" s="425" t="s">
        <v>464</v>
      </c>
      <c r="B24" s="12" t="s">
        <v>465</v>
      </c>
      <c r="C24" s="775">
        <v>317</v>
      </c>
      <c r="D24" s="744">
        <v>447.79500000000002</v>
      </c>
      <c r="E24" s="745">
        <v>447.17500000000001</v>
      </c>
    </row>
    <row r="25" spans="1:5">
      <c r="A25" s="425" t="s">
        <v>466</v>
      </c>
      <c r="B25" s="12" t="s">
        <v>467</v>
      </c>
      <c r="C25" s="775">
        <v>7</v>
      </c>
      <c r="D25" s="744">
        <v>0.77249999999999996</v>
      </c>
      <c r="E25" s="745">
        <v>0.77249999999999996</v>
      </c>
    </row>
    <row r="26" spans="1:5">
      <c r="A26" s="425" t="s">
        <v>469</v>
      </c>
      <c r="B26" s="12" t="s">
        <v>470</v>
      </c>
      <c r="C26" s="775">
        <v>392</v>
      </c>
      <c r="D26" s="744">
        <v>816.72249999999997</v>
      </c>
      <c r="E26" s="745">
        <v>816.47249999999997</v>
      </c>
    </row>
    <row r="27" spans="1:5">
      <c r="A27" s="425" t="s">
        <v>471</v>
      </c>
      <c r="B27" s="12" t="s">
        <v>463</v>
      </c>
      <c r="C27" s="775">
        <v>10</v>
      </c>
      <c r="D27" s="744">
        <v>31</v>
      </c>
      <c r="E27" s="745">
        <v>31</v>
      </c>
    </row>
    <row r="28" spans="1:5">
      <c r="A28" s="425" t="s">
        <v>472</v>
      </c>
      <c r="B28" s="12" t="s">
        <v>473</v>
      </c>
      <c r="C28" s="775">
        <v>8</v>
      </c>
      <c r="D28" s="744">
        <v>2.95</v>
      </c>
      <c r="E28" s="745">
        <v>2.95</v>
      </c>
    </row>
    <row r="29" spans="1:5" s="178" customFormat="1">
      <c r="A29" s="177" t="s">
        <v>468</v>
      </c>
      <c r="B29" s="177"/>
      <c r="E29" s="872" t="s">
        <v>57</v>
      </c>
    </row>
    <row r="30" spans="1:5" s="178" customFormat="1" ht="23.25" customHeight="1">
      <c r="A30" s="883" t="s">
        <v>1725</v>
      </c>
      <c r="B30" s="207"/>
      <c r="C30" s="207"/>
      <c r="D30" s="207"/>
      <c r="E30" s="872" t="s">
        <v>59</v>
      </c>
    </row>
    <row r="31" spans="1:5" s="179" customFormat="1">
      <c r="A31" s="263"/>
      <c r="B31" s="263"/>
      <c r="C31" s="227"/>
      <c r="D31" s="227"/>
      <c r="E31" s="227"/>
    </row>
    <row r="32" spans="1:5" s="179" customFormat="1" ht="21" customHeight="1">
      <c r="A32" s="914" t="s">
        <v>425</v>
      </c>
      <c r="B32" s="971"/>
      <c r="C32" s="218" t="s">
        <v>1366</v>
      </c>
      <c r="D32" s="1010" t="s">
        <v>426</v>
      </c>
      <c r="E32" s="1011"/>
    </row>
    <row r="33" spans="1:5" s="179" customFormat="1">
      <c r="A33" s="969" t="s">
        <v>427</v>
      </c>
      <c r="B33" s="968"/>
      <c r="C33" s="219" t="s">
        <v>1455</v>
      </c>
      <c r="D33" s="696" t="s">
        <v>428</v>
      </c>
      <c r="E33" s="692" t="s">
        <v>429</v>
      </c>
    </row>
    <row r="34" spans="1:5">
      <c r="A34" s="425" t="s">
        <v>474</v>
      </c>
      <c r="B34" s="12" t="s">
        <v>475</v>
      </c>
      <c r="C34" s="777">
        <v>7</v>
      </c>
      <c r="D34" s="776">
        <v>17.5</v>
      </c>
      <c r="E34" s="776">
        <v>17.5</v>
      </c>
    </row>
    <row r="35" spans="1:5">
      <c r="A35" s="425" t="s">
        <v>476</v>
      </c>
      <c r="B35" s="12" t="s">
        <v>477</v>
      </c>
      <c r="C35" s="777">
        <v>402</v>
      </c>
      <c r="D35" s="744">
        <v>248.80500000000001</v>
      </c>
      <c r="E35" s="744">
        <v>248.76750000000001</v>
      </c>
    </row>
    <row r="36" spans="1:5">
      <c r="A36" s="425" t="s">
        <v>478</v>
      </c>
      <c r="B36" s="12" t="s">
        <v>479</v>
      </c>
      <c r="C36" s="777">
        <v>17</v>
      </c>
      <c r="D36" s="744">
        <v>9.6</v>
      </c>
      <c r="E36" s="744">
        <v>8.6</v>
      </c>
    </row>
    <row r="37" spans="1:5">
      <c r="A37" s="425" t="s">
        <v>480</v>
      </c>
      <c r="B37" s="12" t="s">
        <v>481</v>
      </c>
      <c r="C37" s="777">
        <v>273</v>
      </c>
      <c r="D37" s="744">
        <v>442.80500000000001</v>
      </c>
      <c r="E37" s="744">
        <v>441.73</v>
      </c>
    </row>
    <row r="38" spans="1:5">
      <c r="A38" s="425" t="s">
        <v>482</v>
      </c>
      <c r="B38" s="12" t="s">
        <v>483</v>
      </c>
      <c r="C38" s="777">
        <v>2</v>
      </c>
      <c r="D38" s="744">
        <v>1.25</v>
      </c>
      <c r="E38" s="744">
        <v>1.25</v>
      </c>
    </row>
    <row r="39" spans="1:5">
      <c r="A39" s="425" t="s">
        <v>484</v>
      </c>
      <c r="B39" s="12" t="s">
        <v>485</v>
      </c>
      <c r="C39" s="777">
        <v>6</v>
      </c>
      <c r="D39" s="744">
        <v>18.375</v>
      </c>
      <c r="E39" s="744">
        <v>17.375</v>
      </c>
    </row>
    <row r="40" spans="1:5">
      <c r="A40" s="425" t="s">
        <v>486</v>
      </c>
      <c r="B40" s="12" t="s">
        <v>487</v>
      </c>
      <c r="C40" s="777">
        <v>305</v>
      </c>
      <c r="D40" s="744">
        <v>551.25</v>
      </c>
      <c r="E40" s="744">
        <v>551.25</v>
      </c>
    </row>
    <row r="41" spans="1:5">
      <c r="A41" s="425" t="s">
        <v>488</v>
      </c>
      <c r="B41" s="12" t="s">
        <v>489</v>
      </c>
      <c r="C41" s="777">
        <v>471</v>
      </c>
      <c r="D41" s="744">
        <v>368.15</v>
      </c>
      <c r="E41" s="744">
        <v>367.125</v>
      </c>
    </row>
    <row r="42" spans="1:5">
      <c r="A42" s="425" t="s">
        <v>490</v>
      </c>
      <c r="B42" s="12" t="s">
        <v>491</v>
      </c>
      <c r="C42" s="777">
        <v>8</v>
      </c>
      <c r="D42" s="744">
        <v>5.375</v>
      </c>
      <c r="E42" s="744">
        <v>5.35</v>
      </c>
    </row>
    <row r="43" spans="1:5">
      <c r="A43" s="425" t="s">
        <v>492</v>
      </c>
      <c r="B43" s="12" t="s">
        <v>493</v>
      </c>
      <c r="C43" s="777">
        <v>10</v>
      </c>
      <c r="D43" s="744">
        <v>19.574999999999999</v>
      </c>
      <c r="E43" s="744">
        <v>19.574999999999999</v>
      </c>
    </row>
    <row r="44" spans="1:5">
      <c r="A44" s="425" t="s">
        <v>494</v>
      </c>
      <c r="B44" s="12" t="s">
        <v>495</v>
      </c>
      <c r="C44" s="777">
        <v>11</v>
      </c>
      <c r="D44" s="744">
        <v>0.80249999999999999</v>
      </c>
      <c r="E44" s="744">
        <v>0.80249999999999999</v>
      </c>
    </row>
    <row r="45" spans="1:5">
      <c r="A45" s="425" t="s">
        <v>496</v>
      </c>
      <c r="B45" s="12" t="s">
        <v>497</v>
      </c>
      <c r="C45" s="777">
        <v>38</v>
      </c>
      <c r="D45" s="744">
        <v>95.8125</v>
      </c>
      <c r="E45" s="744">
        <v>83.3125</v>
      </c>
    </row>
    <row r="46" spans="1:5">
      <c r="A46" s="425" t="s">
        <v>498</v>
      </c>
      <c r="B46" s="12" t="s">
        <v>499</v>
      </c>
      <c r="C46" s="777">
        <v>190</v>
      </c>
      <c r="D46" s="744">
        <v>317.65499999999997</v>
      </c>
      <c r="E46" s="744">
        <v>317.65499999999997</v>
      </c>
    </row>
    <row r="47" spans="1:5">
      <c r="A47" s="425" t="s">
        <v>500</v>
      </c>
      <c r="B47" s="12" t="s">
        <v>501</v>
      </c>
      <c r="C47" s="777">
        <v>1</v>
      </c>
      <c r="D47" s="744">
        <v>0.5</v>
      </c>
      <c r="E47" s="744">
        <v>0.5</v>
      </c>
    </row>
    <row r="48" spans="1:5">
      <c r="A48" s="425" t="s">
        <v>502</v>
      </c>
      <c r="B48" s="12" t="s">
        <v>503</v>
      </c>
      <c r="C48" s="777">
        <v>6</v>
      </c>
      <c r="D48" s="744">
        <v>1.5</v>
      </c>
      <c r="E48" s="744">
        <v>1.5</v>
      </c>
    </row>
    <row r="49" spans="1:5">
      <c r="A49" s="425" t="s">
        <v>504</v>
      </c>
      <c r="B49" s="12" t="s">
        <v>505</v>
      </c>
      <c r="C49" s="777">
        <v>4</v>
      </c>
      <c r="D49" s="744">
        <v>54.25</v>
      </c>
      <c r="E49" s="744">
        <v>48.75</v>
      </c>
    </row>
    <row r="50" spans="1:5">
      <c r="A50" s="425" t="s">
        <v>506</v>
      </c>
      <c r="B50" s="12" t="s">
        <v>507</v>
      </c>
      <c r="C50" s="777">
        <v>738</v>
      </c>
      <c r="D50" s="744">
        <v>583.16</v>
      </c>
      <c r="E50" s="744">
        <v>577.72249999999997</v>
      </c>
    </row>
    <row r="51" spans="1:5">
      <c r="A51" s="425" t="s">
        <v>508</v>
      </c>
      <c r="B51" s="12" t="s">
        <v>1456</v>
      </c>
      <c r="C51" s="777">
        <v>280</v>
      </c>
      <c r="D51" s="744">
        <v>360.92500000000001</v>
      </c>
      <c r="E51" s="744">
        <v>359.9325</v>
      </c>
    </row>
    <row r="52" spans="1:5">
      <c r="A52" s="425" t="s">
        <v>509</v>
      </c>
      <c r="B52" s="12" t="s">
        <v>510</v>
      </c>
      <c r="C52" s="777">
        <v>90</v>
      </c>
      <c r="D52" s="744">
        <v>141.875</v>
      </c>
      <c r="E52" s="744">
        <v>140.88249999999999</v>
      </c>
    </row>
    <row r="53" spans="1:5">
      <c r="A53" s="425" t="s">
        <v>511</v>
      </c>
      <c r="B53" s="12" t="s">
        <v>512</v>
      </c>
      <c r="C53" s="777">
        <v>118</v>
      </c>
      <c r="D53" s="744">
        <v>194.80500000000001</v>
      </c>
      <c r="E53" s="744">
        <v>194.8</v>
      </c>
    </row>
    <row r="54" spans="1:5">
      <c r="A54" s="425" t="s">
        <v>513</v>
      </c>
      <c r="B54" s="12" t="s">
        <v>514</v>
      </c>
      <c r="C54" s="777">
        <v>28</v>
      </c>
      <c r="D54" s="744">
        <v>17.25</v>
      </c>
      <c r="E54" s="744">
        <v>17.25</v>
      </c>
    </row>
    <row r="55" spans="1:5">
      <c r="A55" s="425" t="s">
        <v>515</v>
      </c>
      <c r="B55" s="12" t="s">
        <v>1457</v>
      </c>
      <c r="C55" s="777">
        <v>32</v>
      </c>
      <c r="D55" s="744">
        <v>64.924999999999997</v>
      </c>
      <c r="E55" s="744">
        <v>47.952500000000001</v>
      </c>
    </row>
    <row r="56" spans="1:5">
      <c r="A56" s="425" t="s">
        <v>516</v>
      </c>
      <c r="B56" s="12" t="s">
        <v>517</v>
      </c>
      <c r="C56" s="777">
        <v>418</v>
      </c>
      <c r="D56" s="744">
        <v>537.54250000000002</v>
      </c>
      <c r="E56" s="744">
        <v>534.41250000000002</v>
      </c>
    </row>
    <row r="57" spans="1:5" s="178" customFormat="1">
      <c r="A57" s="177" t="s">
        <v>468</v>
      </c>
      <c r="B57" s="177"/>
      <c r="E57" s="872" t="s">
        <v>57</v>
      </c>
    </row>
    <row r="58" spans="1:5" s="178" customFormat="1" ht="24" customHeight="1">
      <c r="A58" s="1024" t="s">
        <v>1725</v>
      </c>
      <c r="B58" s="1024"/>
      <c r="C58" s="1024"/>
      <c r="D58" s="1024"/>
      <c r="E58" s="872" t="s">
        <v>59</v>
      </c>
    </row>
    <row r="59" spans="1:5" s="179" customFormat="1">
      <c r="A59" s="263"/>
      <c r="B59" s="263"/>
      <c r="C59" s="227"/>
      <c r="D59" s="227"/>
      <c r="E59" s="227"/>
    </row>
    <row r="60" spans="1:5" s="179" customFormat="1" ht="21" customHeight="1">
      <c r="A60" s="914" t="s">
        <v>425</v>
      </c>
      <c r="B60" s="971"/>
      <c r="C60" s="218" t="s">
        <v>1366</v>
      </c>
      <c r="D60" s="1010" t="s">
        <v>426</v>
      </c>
      <c r="E60" s="1011"/>
    </row>
    <row r="61" spans="1:5" s="179" customFormat="1">
      <c r="A61" s="969" t="s">
        <v>427</v>
      </c>
      <c r="B61" s="968"/>
      <c r="C61" s="219" t="s">
        <v>1455</v>
      </c>
      <c r="D61" s="696" t="s">
        <v>428</v>
      </c>
      <c r="E61" s="692" t="s">
        <v>429</v>
      </c>
    </row>
    <row r="62" spans="1:5">
      <c r="A62" s="425" t="s">
        <v>518</v>
      </c>
      <c r="B62" s="12" t="s">
        <v>519</v>
      </c>
      <c r="C62" s="777">
        <v>12</v>
      </c>
      <c r="D62" s="776">
        <v>4.2925000000000004</v>
      </c>
      <c r="E62" s="776">
        <v>4.2925000000000004</v>
      </c>
    </row>
    <row r="63" spans="1:5">
      <c r="A63" s="425" t="s">
        <v>520</v>
      </c>
      <c r="B63" s="12" t="s">
        <v>521</v>
      </c>
      <c r="C63" s="777">
        <v>4</v>
      </c>
      <c r="D63" s="744">
        <v>9.375</v>
      </c>
      <c r="E63" s="744">
        <v>9.375</v>
      </c>
    </row>
    <row r="64" spans="1:5">
      <c r="A64" s="425" t="s">
        <v>522</v>
      </c>
      <c r="B64" s="12" t="s">
        <v>523</v>
      </c>
      <c r="C64" s="777">
        <v>3</v>
      </c>
      <c r="D64" s="744">
        <v>0.625</v>
      </c>
      <c r="E64" s="744">
        <v>0.625</v>
      </c>
    </row>
    <row r="65" spans="1:5">
      <c r="A65" s="425" t="s">
        <v>524</v>
      </c>
      <c r="B65" s="12" t="s">
        <v>525</v>
      </c>
      <c r="C65" s="777">
        <v>230</v>
      </c>
      <c r="D65" s="744">
        <v>157.16499999999999</v>
      </c>
      <c r="E65" s="744">
        <v>157.16499999999999</v>
      </c>
    </row>
    <row r="66" spans="1:5">
      <c r="A66" s="425" t="s">
        <v>526</v>
      </c>
      <c r="B66" s="12" t="s">
        <v>527</v>
      </c>
      <c r="C66" s="777">
        <v>55</v>
      </c>
      <c r="D66" s="744">
        <v>18.352499999999999</v>
      </c>
      <c r="E66" s="744">
        <v>18.352499999999999</v>
      </c>
    </row>
    <row r="67" spans="1:5">
      <c r="A67" s="425" t="s">
        <v>528</v>
      </c>
      <c r="B67" s="12" t="s">
        <v>529</v>
      </c>
      <c r="C67" s="777">
        <v>4</v>
      </c>
      <c r="D67" s="744">
        <v>2.5</v>
      </c>
      <c r="E67" s="744">
        <v>2.5</v>
      </c>
    </row>
    <row r="68" spans="1:5">
      <c r="A68" s="425" t="s">
        <v>530</v>
      </c>
      <c r="B68" s="12" t="s">
        <v>531</v>
      </c>
      <c r="C68" s="777">
        <v>157</v>
      </c>
      <c r="D68" s="744">
        <v>66.827500000000001</v>
      </c>
      <c r="E68" s="744">
        <v>66.827500000000001</v>
      </c>
    </row>
    <row r="69" spans="1:5">
      <c r="A69" s="425" t="s">
        <v>532</v>
      </c>
      <c r="B69" s="12" t="s">
        <v>533</v>
      </c>
      <c r="C69" s="777">
        <v>8</v>
      </c>
      <c r="D69" s="744">
        <v>2.7524999999999999</v>
      </c>
      <c r="E69" s="744">
        <v>2.7524999999999999</v>
      </c>
    </row>
    <row r="70" spans="1:5">
      <c r="A70" s="425" t="s">
        <v>534</v>
      </c>
      <c r="B70" s="12" t="s">
        <v>535</v>
      </c>
      <c r="C70" s="777">
        <v>18</v>
      </c>
      <c r="D70" s="744">
        <v>6.6224999999999996</v>
      </c>
      <c r="E70" s="744">
        <v>6.6224999999999996</v>
      </c>
    </row>
    <row r="71" spans="1:5">
      <c r="A71" s="425" t="s">
        <v>536</v>
      </c>
      <c r="B71" s="12" t="s">
        <v>537</v>
      </c>
      <c r="C71" s="777">
        <v>24</v>
      </c>
      <c r="D71" s="744">
        <v>11.387499999999999</v>
      </c>
      <c r="E71" s="744">
        <v>11.387499999999999</v>
      </c>
    </row>
    <row r="72" spans="1:5">
      <c r="A72" s="425" t="s">
        <v>538</v>
      </c>
      <c r="B72" s="12" t="s">
        <v>1458</v>
      </c>
      <c r="C72" s="777">
        <v>4</v>
      </c>
      <c r="D72" s="744">
        <v>1.8</v>
      </c>
      <c r="E72" s="744">
        <v>1.8</v>
      </c>
    </row>
    <row r="73" spans="1:5">
      <c r="A73" s="425" t="s">
        <v>539</v>
      </c>
      <c r="B73" s="12" t="s">
        <v>1459</v>
      </c>
      <c r="C73" s="777">
        <v>3</v>
      </c>
      <c r="D73" s="744">
        <v>0.7</v>
      </c>
      <c r="E73" s="744">
        <v>0.7</v>
      </c>
    </row>
    <row r="74" spans="1:5">
      <c r="A74" s="425" t="s">
        <v>540</v>
      </c>
      <c r="B74" s="12" t="s">
        <v>1724</v>
      </c>
      <c r="C74" s="777">
        <v>28</v>
      </c>
      <c r="D74" s="744">
        <v>49.317500000000003</v>
      </c>
      <c r="E74" s="744">
        <v>47.317500000000003</v>
      </c>
    </row>
    <row r="75" spans="1:5">
      <c r="A75" s="425" t="s">
        <v>541</v>
      </c>
      <c r="B75" s="12" t="s">
        <v>542</v>
      </c>
      <c r="C75" s="777">
        <v>10</v>
      </c>
      <c r="D75" s="744">
        <v>26</v>
      </c>
      <c r="E75" s="744">
        <v>26</v>
      </c>
    </row>
    <row r="76" spans="1:5">
      <c r="A76" s="425" t="s">
        <v>543</v>
      </c>
      <c r="B76" s="12" t="s">
        <v>544</v>
      </c>
      <c r="C76" s="777">
        <v>517</v>
      </c>
      <c r="D76" s="744">
        <v>359.97500000000002</v>
      </c>
      <c r="E76" s="744">
        <v>359.61250000000001</v>
      </c>
    </row>
    <row r="77" spans="1:5">
      <c r="A77" s="425" t="s">
        <v>545</v>
      </c>
      <c r="B77" s="12" t="s">
        <v>546</v>
      </c>
      <c r="C77" s="777">
        <v>475</v>
      </c>
      <c r="D77" s="744">
        <v>319.03250000000003</v>
      </c>
      <c r="E77" s="744">
        <v>318.01</v>
      </c>
    </row>
    <row r="78" spans="1:5">
      <c r="A78" s="425" t="s">
        <v>547</v>
      </c>
      <c r="B78" s="12" t="s">
        <v>548</v>
      </c>
      <c r="C78" s="777">
        <v>25</v>
      </c>
      <c r="D78" s="744">
        <v>28.712499999999999</v>
      </c>
      <c r="E78" s="744">
        <v>28.712499999999999</v>
      </c>
    </row>
    <row r="79" spans="1:5">
      <c r="A79" s="425" t="s">
        <v>549</v>
      </c>
      <c r="B79" s="12" t="s">
        <v>550</v>
      </c>
      <c r="C79" s="777">
        <v>2</v>
      </c>
      <c r="D79" s="744">
        <v>0.5</v>
      </c>
      <c r="E79" s="744">
        <v>0.5</v>
      </c>
    </row>
    <row r="80" spans="1:5">
      <c r="A80" s="425" t="s">
        <v>551</v>
      </c>
      <c r="B80" s="12" t="s">
        <v>1460</v>
      </c>
      <c r="C80" s="777">
        <v>111</v>
      </c>
      <c r="D80" s="744">
        <v>126.2225</v>
      </c>
      <c r="E80" s="744">
        <v>124.2225</v>
      </c>
    </row>
    <row r="81" spans="1:5">
      <c r="A81" s="425" t="s">
        <v>552</v>
      </c>
      <c r="B81" s="12" t="s">
        <v>553</v>
      </c>
      <c r="C81" s="777">
        <v>14</v>
      </c>
      <c r="D81" s="744">
        <v>4.4874999999999998</v>
      </c>
      <c r="E81" s="744">
        <v>4.4874999999999998</v>
      </c>
    </row>
    <row r="82" spans="1:5">
      <c r="A82" s="425" t="s">
        <v>554</v>
      </c>
      <c r="B82" s="12" t="s">
        <v>555</v>
      </c>
      <c r="C82" s="777">
        <v>218</v>
      </c>
      <c r="D82" s="744">
        <v>505.86750000000001</v>
      </c>
      <c r="E82" s="744">
        <v>493.1925</v>
      </c>
    </row>
    <row r="83" spans="1:5">
      <c r="A83" s="425" t="s">
        <v>556</v>
      </c>
      <c r="B83" s="12" t="s">
        <v>557</v>
      </c>
      <c r="C83" s="777">
        <v>149</v>
      </c>
      <c r="D83" s="744">
        <v>486.78</v>
      </c>
      <c r="E83" s="744">
        <v>485.78</v>
      </c>
    </row>
    <row r="84" spans="1:5">
      <c r="A84" s="425" t="s">
        <v>558</v>
      </c>
      <c r="B84" s="12" t="s">
        <v>559</v>
      </c>
      <c r="C84" s="777">
        <v>15</v>
      </c>
      <c r="D84" s="744">
        <v>45.5</v>
      </c>
      <c r="E84" s="744">
        <v>45.5</v>
      </c>
    </row>
    <row r="85" spans="1:5" s="178" customFormat="1">
      <c r="A85" s="177" t="s">
        <v>468</v>
      </c>
      <c r="B85" s="177"/>
      <c r="E85" s="872" t="s">
        <v>57</v>
      </c>
    </row>
    <row r="86" spans="1:5" s="178" customFormat="1" ht="23.25" customHeight="1">
      <c r="A86" s="1024" t="s">
        <v>1725</v>
      </c>
      <c r="B86" s="1024"/>
      <c r="C86" s="1024"/>
      <c r="D86" s="1024"/>
      <c r="E86" s="872" t="s">
        <v>59</v>
      </c>
    </row>
    <row r="87" spans="1:5" s="179" customFormat="1">
      <c r="A87" s="263"/>
      <c r="B87" s="263"/>
      <c r="C87" s="227"/>
      <c r="D87" s="227"/>
      <c r="E87" s="227"/>
    </row>
    <row r="88" spans="1:5" s="179" customFormat="1" ht="21" customHeight="1">
      <c r="A88" s="914" t="s">
        <v>425</v>
      </c>
      <c r="B88" s="971"/>
      <c r="C88" s="218" t="s">
        <v>1366</v>
      </c>
      <c r="D88" s="1010" t="s">
        <v>426</v>
      </c>
      <c r="E88" s="1011"/>
    </row>
    <row r="89" spans="1:5" s="179" customFormat="1">
      <c r="A89" s="969" t="s">
        <v>427</v>
      </c>
      <c r="B89" s="968"/>
      <c r="C89" s="219" t="s">
        <v>1455</v>
      </c>
      <c r="D89" s="696" t="s">
        <v>428</v>
      </c>
      <c r="E89" s="692" t="s">
        <v>429</v>
      </c>
    </row>
    <row r="90" spans="1:5">
      <c r="A90" s="425" t="s">
        <v>560</v>
      </c>
      <c r="B90" s="12" t="s">
        <v>561</v>
      </c>
      <c r="C90" s="777">
        <v>146</v>
      </c>
      <c r="D90" s="776">
        <v>86.012500000000003</v>
      </c>
      <c r="E90" s="776">
        <v>86.012500000000003</v>
      </c>
    </row>
    <row r="91" spans="1:5">
      <c r="A91" s="425" t="s">
        <v>562</v>
      </c>
      <c r="B91" s="12" t="s">
        <v>563</v>
      </c>
      <c r="C91" s="777">
        <v>21</v>
      </c>
      <c r="D91" s="744">
        <v>7.54</v>
      </c>
      <c r="E91" s="744">
        <v>7.54</v>
      </c>
    </row>
    <row r="92" spans="1:5">
      <c r="A92" s="425" t="s">
        <v>564</v>
      </c>
      <c r="B92" s="12" t="s">
        <v>565</v>
      </c>
      <c r="C92" s="777">
        <v>47</v>
      </c>
      <c r="D92" s="744">
        <v>70.167500000000004</v>
      </c>
      <c r="E92" s="744">
        <v>68.167500000000004</v>
      </c>
    </row>
    <row r="93" spans="1:5">
      <c r="A93" s="425" t="s">
        <v>566</v>
      </c>
      <c r="B93" s="12" t="s">
        <v>567</v>
      </c>
      <c r="C93" s="777">
        <v>165</v>
      </c>
      <c r="D93" s="744">
        <v>104.8125</v>
      </c>
      <c r="E93" s="744">
        <v>103.675</v>
      </c>
    </row>
    <row r="94" spans="1:5">
      <c r="A94" s="425" t="s">
        <v>568</v>
      </c>
      <c r="B94" s="12" t="s">
        <v>569</v>
      </c>
      <c r="C94" s="777">
        <v>70</v>
      </c>
      <c r="D94" s="744">
        <v>40.130000000000003</v>
      </c>
      <c r="E94" s="744">
        <v>40.130000000000003</v>
      </c>
    </row>
    <row r="95" spans="1:5">
      <c r="A95" s="425" t="s">
        <v>570</v>
      </c>
      <c r="B95" s="12" t="s">
        <v>571</v>
      </c>
      <c r="C95" s="777">
        <v>7</v>
      </c>
      <c r="D95" s="744">
        <v>14.574999999999999</v>
      </c>
      <c r="E95" s="744">
        <v>14.574999999999999</v>
      </c>
    </row>
    <row r="96" spans="1:5">
      <c r="A96" s="425" t="s">
        <v>572</v>
      </c>
      <c r="B96" s="12" t="s">
        <v>573</v>
      </c>
      <c r="C96" s="777">
        <v>13</v>
      </c>
      <c r="D96" s="744">
        <v>25.125</v>
      </c>
      <c r="E96" s="744">
        <v>25.125</v>
      </c>
    </row>
    <row r="97" spans="1:5">
      <c r="A97" s="425" t="s">
        <v>574</v>
      </c>
      <c r="B97" s="12" t="s">
        <v>575</v>
      </c>
      <c r="C97" s="777">
        <v>5</v>
      </c>
      <c r="D97" s="744">
        <v>8.75</v>
      </c>
      <c r="E97" s="744">
        <v>8.75</v>
      </c>
    </row>
    <row r="98" spans="1:5">
      <c r="A98" s="425" t="s">
        <v>576</v>
      </c>
      <c r="B98" s="12" t="s">
        <v>577</v>
      </c>
      <c r="C98" s="777">
        <v>48</v>
      </c>
      <c r="D98" s="744">
        <v>257.95</v>
      </c>
      <c r="E98" s="744">
        <v>257.95</v>
      </c>
    </row>
    <row r="99" spans="1:5">
      <c r="A99" s="425" t="s">
        <v>578</v>
      </c>
      <c r="B99" s="12" t="s">
        <v>579</v>
      </c>
      <c r="C99" s="777">
        <v>152</v>
      </c>
      <c r="D99" s="744">
        <v>772.75</v>
      </c>
      <c r="E99" s="744">
        <v>772.75</v>
      </c>
    </row>
    <row r="100" spans="1:5">
      <c r="A100" s="425" t="s">
        <v>580</v>
      </c>
      <c r="B100" s="12" t="s">
        <v>1461</v>
      </c>
      <c r="C100" s="777">
        <v>16</v>
      </c>
      <c r="D100" s="744">
        <v>110.5</v>
      </c>
      <c r="E100" s="744">
        <v>110.5</v>
      </c>
    </row>
    <row r="101" spans="1:5">
      <c r="A101" s="425" t="s">
        <v>581</v>
      </c>
      <c r="B101" s="12" t="s">
        <v>582</v>
      </c>
      <c r="C101" s="777">
        <v>4</v>
      </c>
      <c r="D101" s="744">
        <v>6.8250000000000002</v>
      </c>
      <c r="E101" s="744">
        <v>6.8250000000000002</v>
      </c>
    </row>
    <row r="102" spans="1:5">
      <c r="A102" s="425" t="s">
        <v>583</v>
      </c>
      <c r="B102" s="12" t="s">
        <v>584</v>
      </c>
      <c r="C102" s="777">
        <v>114</v>
      </c>
      <c r="D102" s="744">
        <v>317.5</v>
      </c>
      <c r="E102" s="744">
        <v>317.5</v>
      </c>
    </row>
    <row r="103" spans="1:5">
      <c r="A103" s="425" t="s">
        <v>585</v>
      </c>
      <c r="B103" s="12" t="s">
        <v>586</v>
      </c>
      <c r="C103" s="777">
        <v>58</v>
      </c>
      <c r="D103" s="744">
        <v>90.01</v>
      </c>
      <c r="E103" s="744">
        <v>90.01</v>
      </c>
    </row>
    <row r="104" spans="1:5">
      <c r="A104" s="425" t="s">
        <v>587</v>
      </c>
      <c r="B104" s="12" t="s">
        <v>588</v>
      </c>
      <c r="C104" s="777">
        <v>151</v>
      </c>
      <c r="D104" s="744">
        <v>280.17750000000001</v>
      </c>
      <c r="E104" s="744">
        <v>280.17750000000001</v>
      </c>
    </row>
    <row r="105" spans="1:5">
      <c r="A105" s="425" t="s">
        <v>589</v>
      </c>
      <c r="B105" s="12" t="s">
        <v>590</v>
      </c>
      <c r="C105" s="777">
        <v>21</v>
      </c>
      <c r="D105" s="744">
        <v>106</v>
      </c>
      <c r="E105" s="744">
        <v>106</v>
      </c>
    </row>
    <row r="106" spans="1:5">
      <c r="A106" s="425" t="s">
        <v>591</v>
      </c>
      <c r="B106" s="12" t="s">
        <v>592</v>
      </c>
      <c r="C106" s="777">
        <v>48</v>
      </c>
      <c r="D106" s="744">
        <v>53.6875</v>
      </c>
      <c r="E106" s="744">
        <v>53.6875</v>
      </c>
    </row>
    <row r="107" spans="1:5">
      <c r="A107" s="425" t="s">
        <v>593</v>
      </c>
      <c r="B107" s="12" t="s">
        <v>594</v>
      </c>
      <c r="C107" s="777">
        <v>16</v>
      </c>
      <c r="D107" s="744">
        <v>24.53</v>
      </c>
      <c r="E107" s="744">
        <v>24.53</v>
      </c>
    </row>
    <row r="108" spans="1:5">
      <c r="A108" s="425" t="s">
        <v>595</v>
      </c>
      <c r="B108" s="12" t="s">
        <v>596</v>
      </c>
      <c r="C108" s="777">
        <v>113</v>
      </c>
      <c r="D108" s="744">
        <v>141.95249999999999</v>
      </c>
      <c r="E108" s="744">
        <v>139.72499999999999</v>
      </c>
    </row>
    <row r="109" spans="1:5">
      <c r="A109" s="425" t="s">
        <v>597</v>
      </c>
      <c r="B109" s="12" t="s">
        <v>598</v>
      </c>
      <c r="C109" s="777">
        <v>19</v>
      </c>
      <c r="D109" s="744">
        <v>32.505000000000003</v>
      </c>
      <c r="E109" s="744">
        <v>32.505000000000003</v>
      </c>
    </row>
    <row r="110" spans="1:5">
      <c r="A110" s="425" t="s">
        <v>599</v>
      </c>
      <c r="B110" s="12" t="s">
        <v>600</v>
      </c>
      <c r="C110" s="777">
        <v>1</v>
      </c>
      <c r="D110" s="744">
        <v>2</v>
      </c>
      <c r="E110" s="744">
        <v>2</v>
      </c>
    </row>
    <row r="111" spans="1:5">
      <c r="A111" s="425" t="s">
        <v>601</v>
      </c>
      <c r="B111" s="12" t="s">
        <v>1462</v>
      </c>
      <c r="C111" s="777">
        <v>174</v>
      </c>
      <c r="D111" s="744">
        <v>159.35749999999999</v>
      </c>
      <c r="E111" s="744">
        <v>159.35749999999999</v>
      </c>
    </row>
    <row r="112" spans="1:5">
      <c r="A112" s="425" t="s">
        <v>602</v>
      </c>
      <c r="B112" s="12" t="s">
        <v>603</v>
      </c>
      <c r="C112" s="777">
        <v>1</v>
      </c>
      <c r="D112" s="744">
        <v>1</v>
      </c>
      <c r="E112" s="744">
        <v>1</v>
      </c>
    </row>
    <row r="113" spans="1:5" s="178" customFormat="1">
      <c r="A113" s="177" t="s">
        <v>468</v>
      </c>
      <c r="B113" s="177"/>
      <c r="E113" s="872" t="s">
        <v>57</v>
      </c>
    </row>
    <row r="114" spans="1:5" s="178" customFormat="1" ht="23.25" customHeight="1">
      <c r="A114" s="1024" t="s">
        <v>1725</v>
      </c>
      <c r="B114" s="1024"/>
      <c r="C114" s="1024"/>
      <c r="D114" s="1024"/>
      <c r="E114" s="872" t="s">
        <v>59</v>
      </c>
    </row>
    <row r="115" spans="1:5">
      <c r="A115" s="8"/>
      <c r="B115" s="8"/>
      <c r="C115" s="95"/>
      <c r="D115" s="95"/>
      <c r="E115" s="95"/>
    </row>
    <row r="116" spans="1:5" s="179" customFormat="1" ht="21" customHeight="1">
      <c r="A116" s="914" t="s">
        <v>425</v>
      </c>
      <c r="B116" s="971"/>
      <c r="C116" s="218" t="s">
        <v>1366</v>
      </c>
      <c r="D116" s="1010" t="s">
        <v>426</v>
      </c>
      <c r="E116" s="1011"/>
    </row>
    <row r="117" spans="1:5" s="179" customFormat="1">
      <c r="A117" s="969" t="s">
        <v>427</v>
      </c>
      <c r="B117" s="968"/>
      <c r="C117" s="219" t="s">
        <v>1455</v>
      </c>
      <c r="D117" s="696" t="s">
        <v>428</v>
      </c>
      <c r="E117" s="692" t="s">
        <v>429</v>
      </c>
    </row>
    <row r="118" spans="1:5">
      <c r="A118" s="425" t="s">
        <v>604</v>
      </c>
      <c r="B118" s="12" t="s">
        <v>605</v>
      </c>
      <c r="C118" s="777">
        <v>28</v>
      </c>
      <c r="D118" s="776">
        <v>19.95</v>
      </c>
      <c r="E118" s="776">
        <v>19.7</v>
      </c>
    </row>
    <row r="119" spans="1:5">
      <c r="A119" s="425" t="s">
        <v>606</v>
      </c>
      <c r="B119" s="12" t="s">
        <v>607</v>
      </c>
      <c r="C119" s="777">
        <v>76</v>
      </c>
      <c r="D119" s="744">
        <v>22.377500000000001</v>
      </c>
      <c r="E119" s="744">
        <v>22.377500000000001</v>
      </c>
    </row>
    <row r="120" spans="1:5">
      <c r="A120" s="425" t="s">
        <v>608</v>
      </c>
      <c r="B120" s="12" t="s">
        <v>453</v>
      </c>
      <c r="C120" s="777">
        <v>6</v>
      </c>
      <c r="D120" s="744">
        <v>12.1</v>
      </c>
      <c r="E120" s="744">
        <v>12.1</v>
      </c>
    </row>
    <row r="121" spans="1:5">
      <c r="A121" s="425" t="s">
        <v>609</v>
      </c>
      <c r="B121" s="12" t="s">
        <v>610</v>
      </c>
      <c r="C121" s="777">
        <v>3</v>
      </c>
      <c r="D121" s="744">
        <v>2.5625</v>
      </c>
      <c r="E121" s="744">
        <v>2.5625</v>
      </c>
    </row>
    <row r="122" spans="1:5">
      <c r="A122" s="425" t="s">
        <v>611</v>
      </c>
      <c r="B122" s="12" t="s">
        <v>612</v>
      </c>
      <c r="C122" s="777">
        <v>2</v>
      </c>
      <c r="D122" s="744">
        <v>0.75</v>
      </c>
      <c r="E122" s="744">
        <v>0.75</v>
      </c>
    </row>
    <row r="123" spans="1:5">
      <c r="A123" s="425" t="s">
        <v>613</v>
      </c>
      <c r="B123" s="12" t="s">
        <v>614</v>
      </c>
      <c r="C123" s="777">
        <v>3</v>
      </c>
      <c r="D123" s="744">
        <v>3.0625</v>
      </c>
      <c r="E123" s="744">
        <v>3.0625</v>
      </c>
    </row>
    <row r="124" spans="1:5">
      <c r="A124" s="425" t="s">
        <v>615</v>
      </c>
      <c r="B124" s="12" t="s">
        <v>616</v>
      </c>
      <c r="C124" s="777">
        <v>3</v>
      </c>
      <c r="D124" s="744">
        <v>1.8</v>
      </c>
      <c r="E124" s="744">
        <v>1.8</v>
      </c>
    </row>
    <row r="125" spans="1:5">
      <c r="A125" s="425" t="s">
        <v>617</v>
      </c>
      <c r="B125" s="12" t="s">
        <v>618</v>
      </c>
      <c r="C125" s="777">
        <v>3</v>
      </c>
      <c r="D125" s="744">
        <v>4.4249999999999998</v>
      </c>
      <c r="E125" s="744">
        <v>4.4249999999999998</v>
      </c>
    </row>
    <row r="126" spans="1:5">
      <c r="A126" s="425" t="s">
        <v>619</v>
      </c>
      <c r="B126" s="12" t="s">
        <v>620</v>
      </c>
      <c r="C126" s="777">
        <v>3</v>
      </c>
      <c r="D126" s="744">
        <v>2.375</v>
      </c>
      <c r="E126" s="744">
        <v>2.375</v>
      </c>
    </row>
    <row r="127" spans="1:5">
      <c r="A127" s="425" t="s">
        <v>621</v>
      </c>
      <c r="B127" s="12" t="s">
        <v>622</v>
      </c>
      <c r="C127" s="777">
        <v>3</v>
      </c>
      <c r="D127" s="744">
        <v>15.25</v>
      </c>
      <c r="E127" s="744">
        <v>15.25</v>
      </c>
    </row>
    <row r="128" spans="1:5">
      <c r="A128" s="425" t="s">
        <v>623</v>
      </c>
      <c r="B128" s="12" t="s">
        <v>624</v>
      </c>
      <c r="C128" s="777">
        <v>39</v>
      </c>
      <c r="D128" s="744">
        <v>37.545000000000002</v>
      </c>
      <c r="E128" s="744">
        <v>37.545000000000002</v>
      </c>
    </row>
    <row r="129" spans="1:5">
      <c r="A129" s="425" t="s">
        <v>625</v>
      </c>
      <c r="B129" s="12" t="s">
        <v>626</v>
      </c>
      <c r="C129" s="777">
        <v>1</v>
      </c>
      <c r="D129" s="744">
        <v>4</v>
      </c>
      <c r="E129" s="744">
        <v>4</v>
      </c>
    </row>
    <row r="130" spans="1:5">
      <c r="A130" s="425" t="s">
        <v>627</v>
      </c>
      <c r="B130" s="12" t="s">
        <v>1463</v>
      </c>
      <c r="C130" s="777">
        <v>2</v>
      </c>
      <c r="D130" s="744">
        <v>2.25</v>
      </c>
      <c r="E130" s="744">
        <v>2.25</v>
      </c>
    </row>
    <row r="131" spans="1:5">
      <c r="A131" s="425" t="s">
        <v>628</v>
      </c>
      <c r="B131" s="12" t="s">
        <v>1464</v>
      </c>
      <c r="C131" s="777">
        <v>1</v>
      </c>
      <c r="D131" s="744">
        <v>2</v>
      </c>
      <c r="E131" s="744">
        <v>2</v>
      </c>
    </row>
    <row r="132" spans="1:5">
      <c r="A132" s="425" t="s">
        <v>629</v>
      </c>
      <c r="B132" s="12" t="s">
        <v>1465</v>
      </c>
      <c r="C132" s="777">
        <v>1</v>
      </c>
      <c r="D132" s="744">
        <v>2</v>
      </c>
      <c r="E132" s="744">
        <v>2</v>
      </c>
    </row>
    <row r="133" spans="1:5">
      <c r="A133" s="425" t="s">
        <v>630</v>
      </c>
      <c r="B133" s="12" t="s">
        <v>1466</v>
      </c>
      <c r="C133" s="777">
        <v>4</v>
      </c>
      <c r="D133" s="744">
        <v>1.2625</v>
      </c>
      <c r="E133" s="744">
        <v>1.2625</v>
      </c>
    </row>
    <row r="134" spans="1:5">
      <c r="A134" s="425" t="s">
        <v>631</v>
      </c>
      <c r="B134" s="12" t="s">
        <v>1467</v>
      </c>
      <c r="C134" s="777">
        <v>3</v>
      </c>
      <c r="D134" s="744">
        <v>1.6875</v>
      </c>
      <c r="E134" s="744">
        <v>1.6875</v>
      </c>
    </row>
    <row r="135" spans="1:5">
      <c r="A135" s="425" t="s">
        <v>632</v>
      </c>
      <c r="B135" s="12" t="s">
        <v>1468</v>
      </c>
      <c r="C135" s="777">
        <v>1</v>
      </c>
      <c r="D135" s="744">
        <v>2</v>
      </c>
      <c r="E135" s="744">
        <v>2</v>
      </c>
    </row>
    <row r="136" spans="1:5">
      <c r="A136" s="426" t="s">
        <v>633</v>
      </c>
      <c r="B136" s="256" t="s">
        <v>1469</v>
      </c>
      <c r="C136" s="778">
        <v>1</v>
      </c>
      <c r="D136" s="746">
        <v>4</v>
      </c>
      <c r="E136" s="746">
        <v>4</v>
      </c>
    </row>
    <row r="137" spans="1:5">
      <c r="C137" s="13"/>
    </row>
    <row r="138" spans="1:5" s="9" customFormat="1">
      <c r="A138" s="21"/>
      <c r="B138" s="21"/>
    </row>
  </sheetData>
  <mergeCells count="19">
    <mergeCell ref="A3:D3"/>
    <mergeCell ref="A58:D58"/>
    <mergeCell ref="A86:D86"/>
    <mergeCell ref="A114:D114"/>
    <mergeCell ref="A89:B89"/>
    <mergeCell ref="A33:B33"/>
    <mergeCell ref="A5:B5"/>
    <mergeCell ref="D5:E5"/>
    <mergeCell ref="A6:B6"/>
    <mergeCell ref="A32:B32"/>
    <mergeCell ref="D32:E32"/>
    <mergeCell ref="A116:B116"/>
    <mergeCell ref="D116:E116"/>
    <mergeCell ref="A117:B117"/>
    <mergeCell ref="A60:B60"/>
    <mergeCell ref="D60:E60"/>
    <mergeCell ref="A61:B61"/>
    <mergeCell ref="A88:B88"/>
    <mergeCell ref="D88:E88"/>
  </mergeCells>
  <pageMargins left="0.39370078740157483" right="0.39370078740157483" top="0.78740157480314965" bottom="0.39370078740157483" header="0.19685039370078741" footer="0.19685039370078741"/>
  <pageSetup paperSize="9" scale="8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00B050"/>
  </sheetPr>
  <dimension ref="A1:E53"/>
  <sheetViews>
    <sheetView topLeftCell="A19" workbookViewId="0">
      <selection activeCell="B50" sqref="B50"/>
    </sheetView>
  </sheetViews>
  <sheetFormatPr defaultRowHeight="21"/>
  <cols>
    <col min="1" max="2" width="22.75" style="21" customWidth="1"/>
    <col min="3" max="5" width="33.875" style="3" customWidth="1"/>
    <col min="6" max="16384" width="9" style="3"/>
  </cols>
  <sheetData>
    <row r="1" spans="1:5" s="178" customFormat="1">
      <c r="A1" s="177" t="s">
        <v>1726</v>
      </c>
      <c r="B1" s="177"/>
      <c r="E1" s="97" t="s">
        <v>57</v>
      </c>
    </row>
    <row r="2" spans="1:5" s="178" customFormat="1">
      <c r="A2" s="177" t="s">
        <v>1601</v>
      </c>
      <c r="B2" s="177"/>
      <c r="E2" s="97" t="s">
        <v>59</v>
      </c>
    </row>
    <row r="3" spans="1:5" s="178" customFormat="1">
      <c r="A3" s="177" t="s">
        <v>1602</v>
      </c>
      <c r="B3" s="177"/>
      <c r="E3" s="505"/>
    </row>
    <row r="4" spans="1:5" s="179" customFormat="1">
      <c r="A4" s="227"/>
      <c r="B4" s="227"/>
      <c r="C4" s="227"/>
      <c r="D4" s="227"/>
      <c r="E4" s="227"/>
    </row>
    <row r="5" spans="1:5" s="179" customFormat="1" ht="21" customHeight="1">
      <c r="A5" s="914" t="s">
        <v>634</v>
      </c>
      <c r="B5" s="971"/>
      <c r="C5" s="218" t="s">
        <v>237</v>
      </c>
      <c r="D5" s="1010" t="s">
        <v>426</v>
      </c>
      <c r="E5" s="1011"/>
    </row>
    <row r="6" spans="1:5" s="179" customFormat="1">
      <c r="A6" s="969" t="s">
        <v>635</v>
      </c>
      <c r="B6" s="968"/>
      <c r="C6" s="219" t="s">
        <v>241</v>
      </c>
      <c r="D6" s="696" t="s">
        <v>428</v>
      </c>
      <c r="E6" s="692" t="s">
        <v>429</v>
      </c>
    </row>
    <row r="7" spans="1:5">
      <c r="A7" s="29" t="s">
        <v>636</v>
      </c>
      <c r="B7" s="12" t="s">
        <v>637</v>
      </c>
      <c r="C7" s="32">
        <v>49</v>
      </c>
      <c r="D7" s="780">
        <v>73.602500000000006</v>
      </c>
      <c r="E7" s="780">
        <v>71.674999999999997</v>
      </c>
    </row>
    <row r="8" spans="1:5">
      <c r="A8" s="29" t="s">
        <v>638</v>
      </c>
      <c r="B8" s="12" t="s">
        <v>639</v>
      </c>
      <c r="C8" s="33">
        <v>32</v>
      </c>
      <c r="D8" s="779">
        <v>158.8175</v>
      </c>
      <c r="E8" s="779">
        <v>158.8175</v>
      </c>
    </row>
    <row r="9" spans="1:5">
      <c r="A9" s="29" t="s">
        <v>640</v>
      </c>
      <c r="B9" s="12" t="s">
        <v>641</v>
      </c>
      <c r="C9" s="33">
        <v>2</v>
      </c>
      <c r="D9" s="779">
        <v>2.5</v>
      </c>
      <c r="E9" s="779">
        <v>2.5</v>
      </c>
    </row>
    <row r="10" spans="1:5">
      <c r="A10" s="29" t="s">
        <v>642</v>
      </c>
      <c r="B10" s="12" t="s">
        <v>643</v>
      </c>
      <c r="C10" s="33">
        <v>4</v>
      </c>
      <c r="D10" s="779">
        <v>3.5249999999999999</v>
      </c>
      <c r="E10" s="779">
        <v>3.5249999999999999</v>
      </c>
    </row>
    <row r="11" spans="1:5">
      <c r="A11" s="29" t="s">
        <v>644</v>
      </c>
      <c r="B11" s="12" t="s">
        <v>645</v>
      </c>
      <c r="C11" s="33">
        <v>5</v>
      </c>
      <c r="D11" s="779">
        <v>4.45</v>
      </c>
      <c r="E11" s="779">
        <v>4.45</v>
      </c>
    </row>
    <row r="12" spans="1:5">
      <c r="A12" s="29" t="s">
        <v>646</v>
      </c>
      <c r="B12" s="12" t="s">
        <v>1727</v>
      </c>
      <c r="C12" s="33">
        <v>1</v>
      </c>
      <c r="D12" s="779">
        <v>1</v>
      </c>
      <c r="E12" s="779">
        <v>1</v>
      </c>
    </row>
    <row r="13" spans="1:5">
      <c r="A13" s="29" t="s">
        <v>647</v>
      </c>
      <c r="B13" s="12" t="s">
        <v>648</v>
      </c>
      <c r="C13" s="33">
        <v>9</v>
      </c>
      <c r="D13" s="779">
        <v>12.55</v>
      </c>
      <c r="E13" s="779">
        <v>12.55</v>
      </c>
    </row>
    <row r="14" spans="1:5">
      <c r="A14" s="29" t="s">
        <v>649</v>
      </c>
      <c r="B14" s="12" t="s">
        <v>650</v>
      </c>
      <c r="C14" s="33">
        <v>4</v>
      </c>
      <c r="D14" s="779">
        <v>1.125</v>
      </c>
      <c r="E14" s="779">
        <v>1.125</v>
      </c>
    </row>
    <row r="15" spans="1:5">
      <c r="A15" s="29" t="s">
        <v>651</v>
      </c>
      <c r="B15" s="12" t="s">
        <v>652</v>
      </c>
      <c r="C15" s="33">
        <v>1</v>
      </c>
      <c r="D15" s="779">
        <v>5</v>
      </c>
      <c r="E15" s="779">
        <v>5</v>
      </c>
    </row>
    <row r="16" spans="1:5">
      <c r="A16" s="29" t="s">
        <v>653</v>
      </c>
      <c r="B16" s="12" t="s">
        <v>654</v>
      </c>
      <c r="C16" s="33">
        <v>4</v>
      </c>
      <c r="D16" s="779">
        <v>19.087499999999999</v>
      </c>
      <c r="E16" s="779">
        <v>19.087499999999999</v>
      </c>
    </row>
    <row r="17" spans="1:5">
      <c r="A17" s="29" t="s">
        <v>655</v>
      </c>
      <c r="B17" s="12" t="s">
        <v>656</v>
      </c>
      <c r="C17" s="33">
        <v>18</v>
      </c>
      <c r="D17" s="779">
        <v>27.15</v>
      </c>
      <c r="E17" s="779">
        <v>27.112500000000001</v>
      </c>
    </row>
    <row r="18" spans="1:5">
      <c r="A18" s="29" t="s">
        <v>657</v>
      </c>
      <c r="B18" s="12" t="s">
        <v>658</v>
      </c>
      <c r="C18" s="33">
        <v>4</v>
      </c>
      <c r="D18" s="779">
        <v>3.2650000000000001</v>
      </c>
      <c r="E18" s="779">
        <v>3.2650000000000001</v>
      </c>
    </row>
    <row r="19" spans="1:5">
      <c r="A19" s="29" t="s">
        <v>659</v>
      </c>
      <c r="B19" s="12" t="s">
        <v>660</v>
      </c>
      <c r="C19" s="33">
        <v>3</v>
      </c>
      <c r="D19" s="779">
        <v>7.5</v>
      </c>
      <c r="E19" s="779">
        <v>7.5</v>
      </c>
    </row>
    <row r="20" spans="1:5">
      <c r="A20" s="29" t="s">
        <v>661</v>
      </c>
      <c r="B20" s="12" t="s">
        <v>662</v>
      </c>
      <c r="C20" s="33">
        <v>1</v>
      </c>
      <c r="D20" s="779">
        <v>0.5</v>
      </c>
      <c r="E20" s="779">
        <v>0.5</v>
      </c>
    </row>
    <row r="21" spans="1:5">
      <c r="A21" s="29" t="s">
        <v>663</v>
      </c>
      <c r="B21" s="12" t="s">
        <v>664</v>
      </c>
      <c r="C21" s="33">
        <v>4</v>
      </c>
      <c r="D21" s="779" t="s">
        <v>53</v>
      </c>
      <c r="E21" s="779" t="s">
        <v>53</v>
      </c>
    </row>
    <row r="22" spans="1:5">
      <c r="A22" s="29" t="s">
        <v>665</v>
      </c>
      <c r="B22" s="12" t="s">
        <v>666</v>
      </c>
      <c r="C22" s="33">
        <v>2</v>
      </c>
      <c r="D22" s="779" t="s">
        <v>53</v>
      </c>
      <c r="E22" s="779" t="s">
        <v>53</v>
      </c>
    </row>
    <row r="23" spans="1:5">
      <c r="A23" s="29" t="s">
        <v>667</v>
      </c>
      <c r="B23" s="12" t="s">
        <v>668</v>
      </c>
      <c r="C23" s="33">
        <v>8</v>
      </c>
      <c r="D23" s="779">
        <v>22.4</v>
      </c>
      <c r="E23" s="779">
        <v>22.4</v>
      </c>
    </row>
    <row r="24" spans="1:5">
      <c r="A24" s="29" t="s">
        <v>669</v>
      </c>
      <c r="B24" s="12" t="s">
        <v>670</v>
      </c>
      <c r="C24" s="33">
        <v>2</v>
      </c>
      <c r="D24" s="779" t="s">
        <v>53</v>
      </c>
      <c r="E24" s="779">
        <v>0.17499999999999999</v>
      </c>
    </row>
    <row r="25" spans="1:5">
      <c r="A25" s="29" t="s">
        <v>671</v>
      </c>
      <c r="B25" s="12" t="s">
        <v>672</v>
      </c>
      <c r="C25" s="33">
        <v>24</v>
      </c>
      <c r="D25" s="779">
        <v>11.0625</v>
      </c>
      <c r="E25" s="779">
        <v>11.0625</v>
      </c>
    </row>
    <row r="26" spans="1:5">
      <c r="A26" s="29" t="s">
        <v>673</v>
      </c>
      <c r="B26" s="12" t="s">
        <v>674</v>
      </c>
      <c r="C26" s="33">
        <v>6</v>
      </c>
      <c r="D26" s="779">
        <v>10.55</v>
      </c>
      <c r="E26" s="779">
        <v>9.5500000000000007</v>
      </c>
    </row>
    <row r="27" spans="1:5">
      <c r="A27" s="29" t="s">
        <v>675</v>
      </c>
      <c r="B27" s="12" t="s">
        <v>676</v>
      </c>
      <c r="C27" s="33">
        <v>6</v>
      </c>
      <c r="D27" s="779">
        <v>16.5</v>
      </c>
      <c r="E27" s="779">
        <v>16.5</v>
      </c>
    </row>
    <row r="28" spans="1:5">
      <c r="A28" s="29" t="s">
        <v>677</v>
      </c>
      <c r="B28" s="12" t="s">
        <v>678</v>
      </c>
      <c r="C28" s="33">
        <v>1</v>
      </c>
      <c r="D28" s="779" t="s">
        <v>53</v>
      </c>
      <c r="E28" s="779" t="s">
        <v>53</v>
      </c>
    </row>
    <row r="29" spans="1:5" s="178" customFormat="1">
      <c r="A29" s="177" t="s">
        <v>1728</v>
      </c>
      <c r="B29" s="177"/>
      <c r="E29" s="97" t="s">
        <v>57</v>
      </c>
    </row>
    <row r="30" spans="1:5" s="178" customFormat="1">
      <c r="A30" s="177" t="s">
        <v>1603</v>
      </c>
      <c r="B30" s="177"/>
      <c r="E30" s="97" t="s">
        <v>59</v>
      </c>
    </row>
    <row r="31" spans="1:5" s="178" customFormat="1">
      <c r="A31" s="177" t="s">
        <v>1604</v>
      </c>
      <c r="B31" s="177"/>
      <c r="E31" s="505"/>
    </row>
    <row r="32" spans="1:5" s="179" customFormat="1">
      <c r="A32" s="227"/>
      <c r="B32" s="227"/>
      <c r="C32" s="227"/>
      <c r="D32" s="227"/>
      <c r="E32" s="227"/>
    </row>
    <row r="33" spans="1:5" s="179" customFormat="1" ht="21" customHeight="1">
      <c r="A33" s="914" t="s">
        <v>634</v>
      </c>
      <c r="B33" s="971"/>
      <c r="C33" s="218" t="s">
        <v>237</v>
      </c>
      <c r="D33" s="1010" t="s">
        <v>426</v>
      </c>
      <c r="E33" s="1011"/>
    </row>
    <row r="34" spans="1:5" s="179" customFormat="1" ht="21" customHeight="1">
      <c r="A34" s="969" t="s">
        <v>635</v>
      </c>
      <c r="B34" s="968"/>
      <c r="C34" s="219" t="s">
        <v>241</v>
      </c>
      <c r="D34" s="696" t="s">
        <v>428</v>
      </c>
      <c r="E34" s="692" t="s">
        <v>429</v>
      </c>
    </row>
    <row r="35" spans="1:5">
      <c r="A35" s="29" t="s">
        <v>679</v>
      </c>
      <c r="B35" s="12" t="s">
        <v>680</v>
      </c>
      <c r="C35" s="32">
        <v>11</v>
      </c>
      <c r="D35" s="780">
        <v>7.9249999999999998</v>
      </c>
      <c r="E35" s="780">
        <v>7.6749999999999998</v>
      </c>
    </row>
    <row r="36" spans="1:5">
      <c r="A36" s="29" t="s">
        <v>681</v>
      </c>
      <c r="B36" s="12" t="s">
        <v>1729</v>
      </c>
      <c r="C36" s="33">
        <v>1</v>
      </c>
      <c r="D36" s="779" t="s">
        <v>53</v>
      </c>
      <c r="E36" s="779" t="s">
        <v>53</v>
      </c>
    </row>
    <row r="37" spans="1:5">
      <c r="A37" s="29" t="s">
        <v>682</v>
      </c>
      <c r="B37" s="12" t="s">
        <v>683</v>
      </c>
      <c r="C37" s="33">
        <v>5</v>
      </c>
      <c r="D37" s="779">
        <v>0.75249999999999995</v>
      </c>
      <c r="E37" s="779">
        <v>0.75249999999999995</v>
      </c>
    </row>
    <row r="38" spans="1:5">
      <c r="A38" s="29" t="s">
        <v>684</v>
      </c>
      <c r="B38" s="12" t="s">
        <v>685</v>
      </c>
      <c r="C38" s="33">
        <v>6</v>
      </c>
      <c r="D38" s="779">
        <v>20.092500000000001</v>
      </c>
      <c r="E38" s="779">
        <v>20.092500000000001</v>
      </c>
    </row>
    <row r="39" spans="1:5">
      <c r="A39" s="29" t="s">
        <v>686</v>
      </c>
      <c r="B39" s="12" t="s">
        <v>1730</v>
      </c>
      <c r="C39" s="33">
        <v>1</v>
      </c>
      <c r="D39" s="779">
        <v>2</v>
      </c>
      <c r="E39" s="779">
        <v>2</v>
      </c>
    </row>
    <row r="40" spans="1:5">
      <c r="A40" s="29" t="s">
        <v>687</v>
      </c>
      <c r="B40" s="12" t="s">
        <v>688</v>
      </c>
      <c r="C40" s="33">
        <v>1</v>
      </c>
      <c r="D40" s="779" t="s">
        <v>53</v>
      </c>
      <c r="E40" s="779" t="s">
        <v>53</v>
      </c>
    </row>
    <row r="41" spans="1:5">
      <c r="A41" s="29" t="s">
        <v>689</v>
      </c>
      <c r="B41" s="12" t="s">
        <v>690</v>
      </c>
      <c r="C41" s="33">
        <v>1</v>
      </c>
      <c r="D41" s="779" t="s">
        <v>53</v>
      </c>
      <c r="E41" s="779" t="s">
        <v>53</v>
      </c>
    </row>
    <row r="42" spans="1:5">
      <c r="A42" s="29" t="s">
        <v>691</v>
      </c>
      <c r="B42" s="12" t="s">
        <v>692</v>
      </c>
      <c r="C42" s="33">
        <v>111</v>
      </c>
      <c r="D42" s="779">
        <v>421.88499999999999</v>
      </c>
      <c r="E42" s="779">
        <v>414.88499999999999</v>
      </c>
    </row>
    <row r="43" spans="1:5">
      <c r="A43" s="29" t="s">
        <v>693</v>
      </c>
      <c r="B43" s="12" t="s">
        <v>694</v>
      </c>
      <c r="C43" s="33">
        <v>47</v>
      </c>
      <c r="D43" s="779">
        <v>133.98750000000001</v>
      </c>
      <c r="E43" s="779">
        <v>32.487499999999997</v>
      </c>
    </row>
    <row r="44" spans="1:5">
      <c r="A44" s="29" t="s">
        <v>695</v>
      </c>
      <c r="B44" s="12" t="s">
        <v>696</v>
      </c>
      <c r="C44" s="33">
        <v>12</v>
      </c>
      <c r="D44" s="779">
        <v>0.86250000000000004</v>
      </c>
      <c r="E44" s="779">
        <v>0.86250000000000004</v>
      </c>
    </row>
    <row r="45" spans="1:5">
      <c r="A45" s="29" t="s">
        <v>697</v>
      </c>
      <c r="B45" s="12" t="s">
        <v>409</v>
      </c>
      <c r="C45" s="33">
        <v>46</v>
      </c>
      <c r="D45" s="779">
        <v>554</v>
      </c>
      <c r="E45" s="779">
        <v>554</v>
      </c>
    </row>
    <row r="46" spans="1:5">
      <c r="A46" s="29" t="s">
        <v>698</v>
      </c>
      <c r="B46" s="12" t="s">
        <v>699</v>
      </c>
      <c r="C46" s="33">
        <v>2</v>
      </c>
      <c r="D46" s="779">
        <v>4.0125000000000002</v>
      </c>
      <c r="E46" s="779">
        <v>4.0125000000000002</v>
      </c>
    </row>
    <row r="47" spans="1:5">
      <c r="A47" s="29" t="s">
        <v>700</v>
      </c>
      <c r="B47" s="12" t="s">
        <v>701</v>
      </c>
      <c r="C47" s="33">
        <v>13</v>
      </c>
      <c r="D47" s="779">
        <v>97.04</v>
      </c>
      <c r="E47" s="779">
        <v>97.027500000000003</v>
      </c>
    </row>
    <row r="48" spans="1:5">
      <c r="A48" s="29" t="s">
        <v>702</v>
      </c>
      <c r="B48" s="12" t="s">
        <v>703</v>
      </c>
      <c r="C48" s="33">
        <v>1</v>
      </c>
      <c r="D48" s="779" t="s">
        <v>53</v>
      </c>
      <c r="E48" s="779" t="s">
        <v>53</v>
      </c>
    </row>
    <row r="49" spans="1:5">
      <c r="A49" s="29" t="s">
        <v>704</v>
      </c>
      <c r="B49" s="12" t="s">
        <v>705</v>
      </c>
      <c r="C49" s="33">
        <v>2</v>
      </c>
      <c r="D49" s="779" t="s">
        <v>53</v>
      </c>
      <c r="E49" s="779" t="s">
        <v>53</v>
      </c>
    </row>
    <row r="50" spans="1:5">
      <c r="A50" s="29" t="s">
        <v>706</v>
      </c>
      <c r="B50" s="12" t="s">
        <v>1731</v>
      </c>
      <c r="C50" s="33">
        <v>2</v>
      </c>
      <c r="D50" s="779">
        <v>1.25</v>
      </c>
      <c r="E50" s="779">
        <v>1.25</v>
      </c>
    </row>
    <row r="51" spans="1:5">
      <c r="A51" s="255" t="s">
        <v>707</v>
      </c>
      <c r="B51" s="256" t="s">
        <v>708</v>
      </c>
      <c r="C51" s="264">
        <v>10</v>
      </c>
      <c r="D51" s="781">
        <v>23.875</v>
      </c>
      <c r="E51" s="781">
        <v>23.875</v>
      </c>
    </row>
    <row r="53" spans="1:5" s="9" customFormat="1">
      <c r="A53" s="21"/>
      <c r="B53" s="21"/>
    </row>
  </sheetData>
  <mergeCells count="6">
    <mergeCell ref="A34:B34"/>
    <mergeCell ref="A5:B5"/>
    <mergeCell ref="D5:E5"/>
    <mergeCell ref="A6:B6"/>
    <mergeCell ref="A33:B33"/>
    <mergeCell ref="D33:E33"/>
  </mergeCells>
  <pageMargins left="0.39370078740157483" right="0.39370078740157483" top="0.78740157480314965" bottom="0.39370078740157483" header="0.19685039370078741" footer="0.19685039370078741"/>
  <pageSetup paperSize="9" scale="85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00B050"/>
  </sheetPr>
  <dimension ref="A1:E41"/>
  <sheetViews>
    <sheetView topLeftCell="A22" workbookViewId="0">
      <selection activeCell="E46" sqref="E46"/>
    </sheetView>
  </sheetViews>
  <sheetFormatPr defaultRowHeight="21"/>
  <cols>
    <col min="1" max="1" width="25.25" style="3" customWidth="1"/>
    <col min="2" max="2" width="23.375" style="3" customWidth="1"/>
    <col min="3" max="5" width="32.5" style="3" customWidth="1"/>
    <col min="6" max="16384" width="9" style="3"/>
  </cols>
  <sheetData>
    <row r="1" spans="1:5" s="179" customFormat="1">
      <c r="A1" s="177" t="s">
        <v>709</v>
      </c>
      <c r="B1" s="177"/>
    </row>
    <row r="2" spans="1:5" s="178" customFormat="1">
      <c r="A2" s="177" t="s">
        <v>710</v>
      </c>
      <c r="B2" s="177"/>
      <c r="E2" s="872" t="s">
        <v>57</v>
      </c>
    </row>
    <row r="3" spans="1:5" s="178" customFormat="1">
      <c r="A3" s="177" t="s">
        <v>1732</v>
      </c>
      <c r="B3" s="177"/>
      <c r="E3" s="872" t="s">
        <v>59</v>
      </c>
    </row>
    <row r="4" spans="1:5" s="179" customFormat="1">
      <c r="A4" s="921"/>
      <c r="B4" s="921"/>
      <c r="C4" s="921"/>
      <c r="D4" s="921"/>
      <c r="E4" s="921"/>
    </row>
    <row r="5" spans="1:5" s="179" customFormat="1">
      <c r="A5" s="914" t="s">
        <v>711</v>
      </c>
      <c r="B5" s="971"/>
      <c r="C5" s="218" t="s">
        <v>237</v>
      </c>
      <c r="D5" s="1010" t="s">
        <v>426</v>
      </c>
      <c r="E5" s="1011"/>
    </row>
    <row r="6" spans="1:5" s="179" customFormat="1">
      <c r="A6" s="969" t="s">
        <v>712</v>
      </c>
      <c r="B6" s="968"/>
      <c r="C6" s="219" t="s">
        <v>241</v>
      </c>
      <c r="D6" s="696" t="s">
        <v>428</v>
      </c>
      <c r="E6" s="692" t="s">
        <v>429</v>
      </c>
    </row>
    <row r="7" spans="1:5">
      <c r="A7" s="29" t="s">
        <v>713</v>
      </c>
      <c r="B7" s="12" t="s">
        <v>714</v>
      </c>
      <c r="C7" s="782">
        <v>79</v>
      </c>
      <c r="D7" s="780">
        <v>161.69999999999999</v>
      </c>
      <c r="E7" s="780">
        <v>161.69999999999999</v>
      </c>
    </row>
    <row r="8" spans="1:5">
      <c r="A8" s="29" t="s">
        <v>715</v>
      </c>
      <c r="B8" s="12" t="s">
        <v>716</v>
      </c>
      <c r="C8" s="544">
        <v>20</v>
      </c>
      <c r="D8" s="779">
        <v>222</v>
      </c>
      <c r="E8" s="779">
        <v>217</v>
      </c>
    </row>
    <row r="9" spans="1:5">
      <c r="A9" s="29" t="s">
        <v>717</v>
      </c>
      <c r="B9" s="12" t="s">
        <v>718</v>
      </c>
      <c r="C9" s="544">
        <v>40755</v>
      </c>
      <c r="D9" s="779">
        <v>576849.17500000005</v>
      </c>
      <c r="E9" s="779">
        <v>572925.91749999998</v>
      </c>
    </row>
    <row r="10" spans="1:5">
      <c r="A10" s="29" t="s">
        <v>719</v>
      </c>
      <c r="B10" s="12" t="s">
        <v>720</v>
      </c>
      <c r="C10" s="544">
        <v>261</v>
      </c>
      <c r="D10" s="779">
        <v>1170.125</v>
      </c>
      <c r="E10" s="779">
        <v>1166.125</v>
      </c>
    </row>
    <row r="11" spans="1:5">
      <c r="A11" s="29" t="s">
        <v>721</v>
      </c>
      <c r="B11" s="12" t="s">
        <v>722</v>
      </c>
      <c r="C11" s="544">
        <v>72</v>
      </c>
      <c r="D11" s="779">
        <v>625</v>
      </c>
      <c r="E11" s="779">
        <v>585</v>
      </c>
    </row>
    <row r="12" spans="1:5">
      <c r="A12" s="29" t="s">
        <v>723</v>
      </c>
      <c r="B12" s="12" t="s">
        <v>724</v>
      </c>
      <c r="C12" s="544">
        <v>13</v>
      </c>
      <c r="D12" s="779">
        <v>67</v>
      </c>
      <c r="E12" s="779">
        <v>67</v>
      </c>
    </row>
    <row r="13" spans="1:5">
      <c r="A13" s="29" t="s">
        <v>725</v>
      </c>
      <c r="B13" s="12" t="s">
        <v>726</v>
      </c>
      <c r="C13" s="544">
        <v>174</v>
      </c>
      <c r="D13" s="779">
        <v>756.5625</v>
      </c>
      <c r="E13" s="779">
        <v>753.5625</v>
      </c>
    </row>
    <row r="14" spans="1:5">
      <c r="A14" s="29" t="s">
        <v>727</v>
      </c>
      <c r="B14" s="12" t="s">
        <v>728</v>
      </c>
      <c r="C14" s="544">
        <v>9</v>
      </c>
      <c r="D14" s="779">
        <v>24.25</v>
      </c>
      <c r="E14" s="779">
        <v>24.25</v>
      </c>
    </row>
    <row r="15" spans="1:5">
      <c r="A15" s="29" t="s">
        <v>729</v>
      </c>
      <c r="B15" s="12" t="s">
        <v>730</v>
      </c>
      <c r="C15" s="544">
        <v>7</v>
      </c>
      <c r="D15" s="779">
        <v>23.25</v>
      </c>
      <c r="E15" s="779">
        <v>23.25</v>
      </c>
    </row>
    <row r="16" spans="1:5">
      <c r="A16" s="29" t="s">
        <v>731</v>
      </c>
      <c r="B16" s="12" t="s">
        <v>732</v>
      </c>
      <c r="C16" s="544">
        <v>8</v>
      </c>
      <c r="D16" s="779">
        <v>9.625</v>
      </c>
      <c r="E16" s="779">
        <v>9.625</v>
      </c>
    </row>
    <row r="17" spans="1:5">
      <c r="A17" s="29" t="s">
        <v>733</v>
      </c>
      <c r="B17" s="12" t="s">
        <v>734</v>
      </c>
      <c r="C17" s="544">
        <v>10</v>
      </c>
      <c r="D17" s="779">
        <v>85</v>
      </c>
      <c r="E17" s="779">
        <v>85</v>
      </c>
    </row>
    <row r="18" spans="1:5">
      <c r="A18" s="29" t="s">
        <v>735</v>
      </c>
      <c r="B18" s="12" t="s">
        <v>736</v>
      </c>
      <c r="C18" s="544">
        <v>18</v>
      </c>
      <c r="D18" s="779">
        <v>130.5</v>
      </c>
      <c r="E18" s="779">
        <v>130.5</v>
      </c>
    </row>
    <row r="19" spans="1:5">
      <c r="A19" s="29" t="s">
        <v>737</v>
      </c>
      <c r="B19" s="12" t="s">
        <v>738</v>
      </c>
      <c r="C19" s="544">
        <v>280</v>
      </c>
      <c r="D19" s="779">
        <v>1591.25</v>
      </c>
      <c r="E19" s="779">
        <v>1590.25</v>
      </c>
    </row>
    <row r="20" spans="1:5">
      <c r="A20" s="29" t="s">
        <v>739</v>
      </c>
      <c r="B20" s="12" t="s">
        <v>740</v>
      </c>
      <c r="C20" s="544">
        <v>134</v>
      </c>
      <c r="D20" s="779">
        <v>760</v>
      </c>
      <c r="E20" s="779">
        <v>760</v>
      </c>
    </row>
    <row r="21" spans="1:5">
      <c r="A21" s="29" t="s">
        <v>741</v>
      </c>
      <c r="B21" s="12" t="s">
        <v>742</v>
      </c>
      <c r="C21" s="544">
        <v>2</v>
      </c>
      <c r="D21" s="779">
        <v>11.5</v>
      </c>
      <c r="E21" s="779">
        <v>11.5</v>
      </c>
    </row>
    <row r="22" spans="1:5">
      <c r="A22" s="29" t="s">
        <v>743</v>
      </c>
      <c r="B22" s="12" t="s">
        <v>744</v>
      </c>
      <c r="C22" s="544">
        <v>4</v>
      </c>
      <c r="D22" s="779">
        <v>14</v>
      </c>
      <c r="E22" s="779">
        <v>14</v>
      </c>
    </row>
    <row r="23" spans="1:5">
      <c r="A23" s="29" t="s">
        <v>745</v>
      </c>
      <c r="B23" s="12" t="s">
        <v>746</v>
      </c>
      <c r="C23" s="544">
        <v>52</v>
      </c>
      <c r="D23" s="779">
        <v>180</v>
      </c>
      <c r="E23" s="779">
        <v>180</v>
      </c>
    </row>
    <row r="24" spans="1:5">
      <c r="A24" s="29" t="s">
        <v>747</v>
      </c>
      <c r="B24" s="12" t="s">
        <v>748</v>
      </c>
      <c r="C24" s="544">
        <v>112</v>
      </c>
      <c r="D24" s="779">
        <v>313.42500000000001</v>
      </c>
      <c r="E24" s="779">
        <v>308.92500000000001</v>
      </c>
    </row>
    <row r="25" spans="1:5">
      <c r="A25" s="29" t="s">
        <v>749</v>
      </c>
      <c r="B25" s="12" t="s">
        <v>750</v>
      </c>
      <c r="C25" s="544">
        <v>588</v>
      </c>
      <c r="D25" s="779">
        <v>4128.1850000000004</v>
      </c>
      <c r="E25" s="779">
        <v>4119.1850000000004</v>
      </c>
    </row>
    <row r="26" spans="1:5">
      <c r="A26" s="29" t="s">
        <v>751</v>
      </c>
      <c r="B26" s="12" t="s">
        <v>752</v>
      </c>
      <c r="C26" s="544">
        <v>425</v>
      </c>
      <c r="D26" s="779">
        <v>2508</v>
      </c>
      <c r="E26" s="779">
        <v>2325.5</v>
      </c>
    </row>
    <row r="27" spans="1:5" ht="32.25" customHeight="1">
      <c r="A27" s="29" t="s">
        <v>753</v>
      </c>
      <c r="B27" s="12" t="s">
        <v>754</v>
      </c>
      <c r="C27" s="544">
        <v>32</v>
      </c>
      <c r="D27" s="779">
        <v>166.75</v>
      </c>
      <c r="E27" s="779">
        <v>165.75</v>
      </c>
    </row>
    <row r="28" spans="1:5" s="178" customFormat="1">
      <c r="A28" s="177" t="s">
        <v>710</v>
      </c>
      <c r="B28" s="177"/>
      <c r="E28" s="872" t="s">
        <v>57</v>
      </c>
    </row>
    <row r="29" spans="1:5" s="178" customFormat="1">
      <c r="A29" s="177" t="s">
        <v>1733</v>
      </c>
      <c r="B29" s="177"/>
      <c r="E29" s="872" t="s">
        <v>59</v>
      </c>
    </row>
    <row r="30" spans="1:5" s="179" customFormat="1">
      <c r="A30" s="921"/>
      <c r="B30" s="921"/>
      <c r="C30" s="921"/>
      <c r="D30" s="921"/>
      <c r="E30" s="921"/>
    </row>
    <row r="31" spans="1:5" s="179" customFormat="1">
      <c r="A31" s="914" t="s">
        <v>711</v>
      </c>
      <c r="B31" s="971"/>
      <c r="C31" s="503" t="s">
        <v>237</v>
      </c>
      <c r="D31" s="1010" t="s">
        <v>426</v>
      </c>
      <c r="E31" s="1011"/>
    </row>
    <row r="32" spans="1:5" s="179" customFormat="1">
      <c r="A32" s="969" t="s">
        <v>712</v>
      </c>
      <c r="B32" s="968"/>
      <c r="C32" s="504" t="s">
        <v>241</v>
      </c>
      <c r="D32" s="696" t="s">
        <v>428</v>
      </c>
      <c r="E32" s="692" t="s">
        <v>429</v>
      </c>
    </row>
    <row r="33" spans="1:5">
      <c r="A33" s="29" t="s">
        <v>755</v>
      </c>
      <c r="B33" s="12" t="s">
        <v>756</v>
      </c>
      <c r="C33" s="544">
        <v>4344</v>
      </c>
      <c r="D33" s="780">
        <v>36441.127500000002</v>
      </c>
      <c r="E33" s="780">
        <v>36355.065000000002</v>
      </c>
    </row>
    <row r="34" spans="1:5">
      <c r="A34" s="29" t="s">
        <v>757</v>
      </c>
      <c r="B34" s="12" t="s">
        <v>758</v>
      </c>
      <c r="C34" s="544">
        <v>597</v>
      </c>
      <c r="D34" s="779">
        <v>4844.25</v>
      </c>
      <c r="E34" s="779">
        <v>4819.25</v>
      </c>
    </row>
    <row r="35" spans="1:5">
      <c r="A35" s="29" t="s">
        <v>759</v>
      </c>
      <c r="B35" s="12" t="s">
        <v>760</v>
      </c>
      <c r="C35" s="544">
        <v>4</v>
      </c>
      <c r="D35" s="779">
        <v>2.7749999999999999</v>
      </c>
      <c r="E35" s="779">
        <v>2.7749999999999999</v>
      </c>
    </row>
    <row r="36" spans="1:5">
      <c r="A36" s="29" t="s">
        <v>761</v>
      </c>
      <c r="B36" s="12" t="s">
        <v>762</v>
      </c>
      <c r="C36" s="544">
        <v>27</v>
      </c>
      <c r="D36" s="779">
        <v>123</v>
      </c>
      <c r="E36" s="779">
        <v>123</v>
      </c>
    </row>
    <row r="37" spans="1:5">
      <c r="A37" s="29" t="s">
        <v>763</v>
      </c>
      <c r="B37" s="12" t="s">
        <v>764</v>
      </c>
      <c r="C37" s="544">
        <v>3</v>
      </c>
      <c r="D37" s="779">
        <v>34</v>
      </c>
      <c r="E37" s="779">
        <v>34</v>
      </c>
    </row>
    <row r="38" spans="1:5">
      <c r="A38" s="29" t="s">
        <v>765</v>
      </c>
      <c r="B38" s="12" t="s">
        <v>766</v>
      </c>
      <c r="C38" s="544">
        <v>14</v>
      </c>
      <c r="D38" s="779">
        <v>60.297499999999999</v>
      </c>
      <c r="E38" s="779">
        <v>60.297499999999999</v>
      </c>
    </row>
    <row r="39" spans="1:5">
      <c r="A39" s="255" t="s">
        <v>161</v>
      </c>
      <c r="B39" s="256" t="s">
        <v>767</v>
      </c>
      <c r="C39" s="545">
        <v>7</v>
      </c>
      <c r="D39" s="781">
        <v>26.422499999999999</v>
      </c>
      <c r="E39" s="781">
        <v>26.422499999999999</v>
      </c>
    </row>
    <row r="41" spans="1:5" s="9" customFormat="1"/>
  </sheetData>
  <mergeCells count="8">
    <mergeCell ref="A31:B31"/>
    <mergeCell ref="D31:E31"/>
    <mergeCell ref="A32:B32"/>
    <mergeCell ref="A4:E4"/>
    <mergeCell ref="A5:B5"/>
    <mergeCell ref="D5:E5"/>
    <mergeCell ref="A6:B6"/>
    <mergeCell ref="A30:E30"/>
  </mergeCells>
  <pageMargins left="0.39370078740157483" right="0.39370078740157483" top="0.78740157480314965" bottom="0.39370078740157483" header="0.19685039370078741" footer="0.19685039370078741"/>
  <pageSetup paperSize="9" scale="85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00B050"/>
  </sheetPr>
  <dimension ref="A1:L20"/>
  <sheetViews>
    <sheetView zoomScale="90" zoomScaleNormal="90" workbookViewId="0">
      <selection activeCell="N5" sqref="N5"/>
    </sheetView>
  </sheetViews>
  <sheetFormatPr defaultRowHeight="21"/>
  <cols>
    <col min="1" max="1" width="29.625" style="34" customWidth="1"/>
    <col min="2" max="2" width="13.75" style="34" customWidth="1"/>
    <col min="3" max="4" width="9.875" style="34" customWidth="1"/>
    <col min="5" max="5" width="16.375" style="34" bestFit="1" customWidth="1"/>
    <col min="6" max="7" width="9.625" style="34" customWidth="1"/>
    <col min="8" max="8" width="9.875" style="34" bestFit="1" customWidth="1"/>
    <col min="9" max="9" width="12.375" style="34" bestFit="1" customWidth="1"/>
    <col min="10" max="10" width="14.75" style="34" bestFit="1" customWidth="1"/>
    <col min="11" max="11" width="8.5" style="34" bestFit="1" customWidth="1"/>
    <col min="12" max="12" width="8.75" style="34" customWidth="1"/>
    <col min="13" max="16384" width="9" style="34"/>
  </cols>
  <sheetData>
    <row r="1" spans="1:12" s="265" customFormat="1">
      <c r="A1" s="177" t="s">
        <v>768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2" s="265" customFormat="1">
      <c r="A2" s="177" t="s">
        <v>769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</row>
    <row r="3" spans="1:12" s="265" customFormat="1">
      <c r="A3" s="177" t="s">
        <v>770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</row>
    <row r="4" spans="1:12" s="265" customFormat="1">
      <c r="A4" s="227"/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</row>
    <row r="5" spans="1:12" s="265" customFormat="1">
      <c r="A5" s="279"/>
      <c r="B5" s="272"/>
      <c r="C5" s="1010" t="s">
        <v>771</v>
      </c>
      <c r="D5" s="1011"/>
      <c r="E5" s="1011"/>
      <c r="F5" s="1011"/>
      <c r="G5" s="1011"/>
      <c r="H5" s="1011"/>
      <c r="I5" s="1011"/>
      <c r="J5" s="1011"/>
      <c r="K5" s="1011"/>
      <c r="L5" s="1011"/>
    </row>
    <row r="6" spans="1:12" s="265" customFormat="1" ht="21" customHeight="1">
      <c r="A6" s="281" t="s">
        <v>48</v>
      </c>
      <c r="B6" s="283" t="s">
        <v>237</v>
      </c>
      <c r="C6" s="272"/>
      <c r="D6" s="1010" t="s">
        <v>772</v>
      </c>
      <c r="E6" s="1011"/>
      <c r="F6" s="1011"/>
      <c r="G6" s="1012"/>
      <c r="H6" s="1010" t="s">
        <v>773</v>
      </c>
      <c r="I6" s="1011"/>
      <c r="J6" s="1011"/>
      <c r="K6" s="1011"/>
      <c r="L6" s="1011"/>
    </row>
    <row r="7" spans="1:12" s="265" customFormat="1" ht="21" customHeight="1">
      <c r="A7" s="281" t="s">
        <v>49</v>
      </c>
      <c r="B7" s="283" t="s">
        <v>68</v>
      </c>
      <c r="C7" s="283" t="s">
        <v>42</v>
      </c>
      <c r="D7" s="283" t="s">
        <v>104</v>
      </c>
      <c r="E7" s="283" t="s">
        <v>776</v>
      </c>
      <c r="F7" s="283" t="s">
        <v>777</v>
      </c>
      <c r="G7" s="283" t="s">
        <v>778</v>
      </c>
      <c r="H7" s="283" t="s">
        <v>104</v>
      </c>
      <c r="I7" s="1010" t="s">
        <v>774</v>
      </c>
      <c r="J7" s="1011"/>
      <c r="K7" s="1012"/>
      <c r="L7" s="273" t="s">
        <v>775</v>
      </c>
    </row>
    <row r="8" spans="1:12" s="265" customFormat="1">
      <c r="A8" s="281"/>
      <c r="B8" s="283" t="s">
        <v>396</v>
      </c>
      <c r="C8" s="283" t="s">
        <v>36</v>
      </c>
      <c r="D8" s="507" t="s">
        <v>110</v>
      </c>
      <c r="E8" s="283" t="s">
        <v>793</v>
      </c>
      <c r="F8" s="283" t="s">
        <v>782</v>
      </c>
      <c r="G8" s="283" t="s">
        <v>783</v>
      </c>
      <c r="H8" s="283" t="s">
        <v>110</v>
      </c>
      <c r="I8" s="272" t="s">
        <v>1470</v>
      </c>
      <c r="J8" s="272" t="s">
        <v>779</v>
      </c>
      <c r="K8" s="272" t="s">
        <v>780</v>
      </c>
      <c r="L8" s="501" t="s">
        <v>781</v>
      </c>
    </row>
    <row r="9" spans="1:12" s="265" customFormat="1">
      <c r="A9" s="248"/>
      <c r="B9" s="283"/>
      <c r="C9" s="283"/>
      <c r="D9" s="698"/>
      <c r="E9" s="873" t="s">
        <v>1735</v>
      </c>
      <c r="F9" s="873" t="s">
        <v>1734</v>
      </c>
      <c r="G9" s="698"/>
      <c r="H9" s="698"/>
      <c r="I9" s="283" t="s">
        <v>784</v>
      </c>
      <c r="J9" s="283" t="s">
        <v>785</v>
      </c>
      <c r="K9" s="283" t="s">
        <v>786</v>
      </c>
      <c r="L9" s="224"/>
    </row>
    <row r="10" spans="1:12" s="265" customFormat="1" ht="24" customHeight="1">
      <c r="A10" s="279" t="s">
        <v>51</v>
      </c>
      <c r="B10" s="267">
        <v>2614</v>
      </c>
      <c r="C10" s="730">
        <v>172990</v>
      </c>
      <c r="D10" s="730">
        <v>168839</v>
      </c>
      <c r="E10" s="726">
        <v>4938</v>
      </c>
      <c r="F10" s="730">
        <v>8791</v>
      </c>
      <c r="G10" s="730">
        <v>155110</v>
      </c>
      <c r="H10" s="730">
        <v>4151</v>
      </c>
      <c r="I10" s="725">
        <v>2000</v>
      </c>
      <c r="J10" s="726">
        <v>1924</v>
      </c>
      <c r="K10" s="725">
        <v>54</v>
      </c>
      <c r="L10" s="725">
        <v>173</v>
      </c>
    </row>
    <row r="11" spans="1:12" ht="24" customHeight="1">
      <c r="A11" s="270" t="s">
        <v>176</v>
      </c>
      <c r="B11" s="30">
        <v>486</v>
      </c>
      <c r="C11" s="682">
        <v>5629</v>
      </c>
      <c r="D11" s="682">
        <v>5390</v>
      </c>
      <c r="E11" s="724">
        <v>691</v>
      </c>
      <c r="F11" s="682">
        <v>289</v>
      </c>
      <c r="G11" s="682">
        <v>4410</v>
      </c>
      <c r="H11" s="682">
        <v>239</v>
      </c>
      <c r="I11" s="17">
        <v>99</v>
      </c>
      <c r="J11" s="724">
        <v>126</v>
      </c>
      <c r="K11" s="17">
        <v>3</v>
      </c>
      <c r="L11" s="17">
        <v>11</v>
      </c>
    </row>
    <row r="12" spans="1:12" ht="24" customHeight="1">
      <c r="A12" s="270" t="s">
        <v>1443</v>
      </c>
      <c r="B12" s="30">
        <v>395</v>
      </c>
      <c r="C12" s="682">
        <v>109609</v>
      </c>
      <c r="D12" s="682">
        <v>108790</v>
      </c>
      <c r="E12" s="724">
        <v>639</v>
      </c>
      <c r="F12" s="682">
        <v>42</v>
      </c>
      <c r="G12" s="682">
        <v>108109</v>
      </c>
      <c r="H12" s="682">
        <v>819</v>
      </c>
      <c r="I12" s="17">
        <v>375</v>
      </c>
      <c r="J12" s="724">
        <v>409</v>
      </c>
      <c r="K12" s="17">
        <v>12</v>
      </c>
      <c r="L12" s="17">
        <v>23</v>
      </c>
    </row>
    <row r="13" spans="1:12" ht="24" customHeight="1">
      <c r="A13" s="270" t="s">
        <v>1444</v>
      </c>
      <c r="B13" s="30">
        <v>314</v>
      </c>
      <c r="C13" s="682">
        <v>43752</v>
      </c>
      <c r="D13" s="682">
        <v>42793</v>
      </c>
      <c r="E13" s="724">
        <v>605</v>
      </c>
      <c r="F13" s="682">
        <v>8062</v>
      </c>
      <c r="G13" s="682">
        <v>34126</v>
      </c>
      <c r="H13" s="682">
        <v>959</v>
      </c>
      <c r="I13" s="17">
        <v>499</v>
      </c>
      <c r="J13" s="724">
        <v>424</v>
      </c>
      <c r="K13" s="17">
        <v>16</v>
      </c>
      <c r="L13" s="17">
        <v>20</v>
      </c>
    </row>
    <row r="14" spans="1:12" ht="24" customHeight="1">
      <c r="A14" s="270" t="s">
        <v>1445</v>
      </c>
      <c r="B14" s="30">
        <v>612</v>
      </c>
      <c r="C14" s="682">
        <v>4935</v>
      </c>
      <c r="D14" s="682">
        <v>4069</v>
      </c>
      <c r="E14" s="724">
        <v>969</v>
      </c>
      <c r="F14" s="682">
        <v>134</v>
      </c>
      <c r="G14" s="682">
        <v>2966</v>
      </c>
      <c r="H14" s="682">
        <v>866</v>
      </c>
      <c r="I14" s="17">
        <v>322</v>
      </c>
      <c r="J14" s="724">
        <v>482</v>
      </c>
      <c r="K14" s="17">
        <v>18</v>
      </c>
      <c r="L14" s="17">
        <v>44</v>
      </c>
    </row>
    <row r="15" spans="1:12" ht="24" customHeight="1">
      <c r="A15" s="270" t="s">
        <v>177</v>
      </c>
      <c r="B15" s="30">
        <v>512</v>
      </c>
      <c r="C15" s="682">
        <v>4897</v>
      </c>
      <c r="D15" s="682">
        <v>3919</v>
      </c>
      <c r="E15" s="724">
        <v>1097</v>
      </c>
      <c r="F15" s="682">
        <v>149</v>
      </c>
      <c r="G15" s="682">
        <v>2673</v>
      </c>
      <c r="H15" s="682">
        <v>978</v>
      </c>
      <c r="I15" s="17">
        <v>519</v>
      </c>
      <c r="J15" s="724">
        <v>401</v>
      </c>
      <c r="K15" s="17" t="s">
        <v>53</v>
      </c>
      <c r="L15" s="17">
        <v>58</v>
      </c>
    </row>
    <row r="16" spans="1:12" ht="24" customHeight="1">
      <c r="A16" s="270" t="s">
        <v>178</v>
      </c>
      <c r="B16" s="30">
        <v>158</v>
      </c>
      <c r="C16" s="682">
        <v>1707</v>
      </c>
      <c r="D16" s="682">
        <v>1505</v>
      </c>
      <c r="E16" s="724">
        <v>374</v>
      </c>
      <c r="F16" s="682">
        <v>36</v>
      </c>
      <c r="G16" s="682">
        <v>1095</v>
      </c>
      <c r="H16" s="682">
        <v>202</v>
      </c>
      <c r="I16" s="17">
        <v>155</v>
      </c>
      <c r="J16" s="724">
        <v>25</v>
      </c>
      <c r="K16" s="17">
        <v>5</v>
      </c>
      <c r="L16" s="17">
        <v>17</v>
      </c>
    </row>
    <row r="17" spans="1:12" ht="24" customHeight="1">
      <c r="A17" s="270" t="s">
        <v>179</v>
      </c>
      <c r="B17" s="30">
        <v>121</v>
      </c>
      <c r="C17" s="682">
        <v>1493</v>
      </c>
      <c r="D17" s="682">
        <v>1465</v>
      </c>
      <c r="E17" s="724">
        <v>319</v>
      </c>
      <c r="F17" s="682">
        <v>79</v>
      </c>
      <c r="G17" s="682">
        <v>1067</v>
      </c>
      <c r="H17" s="682">
        <v>28</v>
      </c>
      <c r="I17" s="17">
        <v>11</v>
      </c>
      <c r="J17" s="724">
        <v>17</v>
      </c>
      <c r="K17" s="17" t="s">
        <v>53</v>
      </c>
      <c r="L17" s="17" t="s">
        <v>53</v>
      </c>
    </row>
    <row r="18" spans="1:12" ht="24" customHeight="1">
      <c r="A18" s="271" t="s">
        <v>787</v>
      </c>
      <c r="B18" s="257">
        <v>16</v>
      </c>
      <c r="C18" s="731">
        <v>968</v>
      </c>
      <c r="D18" s="731">
        <v>908</v>
      </c>
      <c r="E18" s="728">
        <v>244</v>
      </c>
      <c r="F18" s="731" t="s">
        <v>53</v>
      </c>
      <c r="G18" s="731">
        <v>664</v>
      </c>
      <c r="H18" s="731">
        <v>60</v>
      </c>
      <c r="I18" s="727">
        <v>20</v>
      </c>
      <c r="J18" s="728">
        <v>40</v>
      </c>
      <c r="K18" s="727" t="s">
        <v>53</v>
      </c>
      <c r="L18" s="727" t="s">
        <v>53</v>
      </c>
    </row>
    <row r="19" spans="1:1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</sheetData>
  <mergeCells count="4">
    <mergeCell ref="C5:L5"/>
    <mergeCell ref="D6:G6"/>
    <mergeCell ref="H6:L6"/>
    <mergeCell ref="I7:K7"/>
  </mergeCells>
  <pageMargins left="0.39370078740157483" right="0.39370078740157483" top="0.78740157480314965" bottom="0.39370078740157483" header="0.19685039370078741" footer="0.19685039370078741"/>
  <pageSetup paperSize="9" scale="85" orientation="landscape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00B050"/>
  </sheetPr>
  <dimension ref="A1:L21"/>
  <sheetViews>
    <sheetView zoomScale="75" zoomScaleNormal="75" workbookViewId="0">
      <selection activeCell="H24" sqref="H24"/>
    </sheetView>
  </sheetViews>
  <sheetFormatPr defaultRowHeight="21"/>
  <cols>
    <col min="1" max="1" width="29.75" style="34" customWidth="1"/>
    <col min="2" max="2" width="12.625" style="34" customWidth="1"/>
    <col min="3" max="3" width="10.375" style="34" customWidth="1"/>
    <col min="4" max="4" width="10.875" style="34" customWidth="1"/>
    <col min="5" max="5" width="16" style="34" customWidth="1"/>
    <col min="6" max="6" width="9.875" style="34" customWidth="1"/>
    <col min="7" max="7" width="9.5" style="34" customWidth="1"/>
    <col min="8" max="8" width="11" style="34" customWidth="1"/>
    <col min="9" max="9" width="12" style="34" customWidth="1"/>
    <col min="10" max="10" width="14.125" style="34" customWidth="1"/>
    <col min="11" max="11" width="9.125" style="34" customWidth="1"/>
    <col min="12" max="12" width="7.625" style="34" customWidth="1"/>
    <col min="13" max="16384" width="9" style="34"/>
  </cols>
  <sheetData>
    <row r="1" spans="1:12" s="265" customFormat="1">
      <c r="A1" s="177" t="s">
        <v>788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2" s="265" customFormat="1">
      <c r="A2" s="177" t="s">
        <v>789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</row>
    <row r="3" spans="1:12" s="265" customFormat="1">
      <c r="A3" s="227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</row>
    <row r="4" spans="1:12" s="266" customFormat="1">
      <c r="A4" s="204"/>
      <c r="B4" s="218"/>
      <c r="C4" s="1010" t="s">
        <v>771</v>
      </c>
      <c r="D4" s="1011"/>
      <c r="E4" s="1011"/>
      <c r="F4" s="1011"/>
      <c r="G4" s="1011"/>
      <c r="H4" s="1011"/>
      <c r="I4" s="1011"/>
      <c r="J4" s="1011"/>
      <c r="K4" s="1011"/>
      <c r="L4" s="1011"/>
    </row>
    <row r="5" spans="1:12" s="266" customFormat="1" ht="21" customHeight="1">
      <c r="B5" s="223" t="s">
        <v>237</v>
      </c>
      <c r="C5" s="218"/>
      <c r="D5" s="1010" t="s">
        <v>772</v>
      </c>
      <c r="E5" s="1011"/>
      <c r="F5" s="1011"/>
      <c r="G5" s="1012"/>
      <c r="H5" s="1010" t="s">
        <v>773</v>
      </c>
      <c r="I5" s="1011"/>
      <c r="J5" s="1011"/>
      <c r="K5" s="1011"/>
      <c r="L5" s="1011"/>
    </row>
    <row r="6" spans="1:12" s="266" customFormat="1" ht="21" customHeight="1">
      <c r="A6" s="243" t="s">
        <v>790</v>
      </c>
      <c r="B6" s="223" t="s">
        <v>68</v>
      </c>
      <c r="C6" s="223" t="s">
        <v>42</v>
      </c>
      <c r="D6" s="213"/>
      <c r="E6" s="213"/>
      <c r="F6" s="213"/>
      <c r="G6" s="213"/>
      <c r="H6" s="218"/>
      <c r="I6" s="1010" t="s">
        <v>774</v>
      </c>
      <c r="J6" s="1011"/>
      <c r="K6" s="1012"/>
      <c r="L6" s="221" t="s">
        <v>775</v>
      </c>
    </row>
    <row r="7" spans="1:12" s="266" customFormat="1" ht="42">
      <c r="A7" s="243" t="s">
        <v>791</v>
      </c>
      <c r="B7" s="223" t="s">
        <v>396</v>
      </c>
      <c r="C7" s="223" t="s">
        <v>36</v>
      </c>
      <c r="D7" s="223" t="s">
        <v>104</v>
      </c>
      <c r="E7" s="223" t="s">
        <v>776</v>
      </c>
      <c r="F7" s="223" t="s">
        <v>777</v>
      </c>
      <c r="G7" s="223" t="s">
        <v>778</v>
      </c>
      <c r="H7" s="223" t="s">
        <v>104</v>
      </c>
      <c r="I7" s="218" t="s">
        <v>1470</v>
      </c>
      <c r="J7" s="218" t="s">
        <v>779</v>
      </c>
      <c r="K7" s="218" t="s">
        <v>792</v>
      </c>
      <c r="L7" s="509" t="s">
        <v>781</v>
      </c>
    </row>
    <row r="8" spans="1:12" s="266" customFormat="1">
      <c r="A8" s="243"/>
      <c r="B8" s="223"/>
      <c r="C8" s="223"/>
      <c r="D8" s="223" t="s">
        <v>110</v>
      </c>
      <c r="E8" s="223" t="s">
        <v>793</v>
      </c>
      <c r="F8" s="223" t="s">
        <v>782</v>
      </c>
      <c r="G8" s="223" t="s">
        <v>783</v>
      </c>
      <c r="H8" s="223" t="s">
        <v>110</v>
      </c>
      <c r="I8" s="223" t="s">
        <v>784</v>
      </c>
      <c r="J8" s="223" t="s">
        <v>785</v>
      </c>
      <c r="K8" s="223" t="s">
        <v>794</v>
      </c>
      <c r="L8" s="224"/>
    </row>
    <row r="9" spans="1:12" s="266" customFormat="1">
      <c r="A9" s="249"/>
      <c r="B9" s="219"/>
      <c r="C9" s="698"/>
      <c r="D9" s="698"/>
      <c r="E9" s="873" t="s">
        <v>1735</v>
      </c>
      <c r="F9" s="873" t="s">
        <v>1734</v>
      </c>
      <c r="G9" s="698"/>
      <c r="H9" s="698"/>
      <c r="I9" s="698"/>
      <c r="J9" s="698"/>
      <c r="K9" s="698"/>
      <c r="L9" s="695"/>
    </row>
    <row r="10" spans="1:12" s="265" customFormat="1" ht="24" customHeight="1">
      <c r="A10" s="204" t="s">
        <v>51</v>
      </c>
      <c r="B10" s="267">
        <v>2614</v>
      </c>
      <c r="C10" s="730">
        <v>172990</v>
      </c>
      <c r="D10" s="730">
        <v>168839</v>
      </c>
      <c r="E10" s="726">
        <v>4938</v>
      </c>
      <c r="F10" s="730">
        <v>8791</v>
      </c>
      <c r="G10" s="730">
        <v>155110</v>
      </c>
      <c r="H10" s="730">
        <v>4151</v>
      </c>
      <c r="I10" s="726">
        <v>2000</v>
      </c>
      <c r="J10" s="726">
        <v>1924</v>
      </c>
      <c r="K10" s="726">
        <v>54</v>
      </c>
      <c r="L10" s="730">
        <v>173</v>
      </c>
    </row>
    <row r="11" spans="1:12" ht="24" customHeight="1">
      <c r="A11" s="94" t="s">
        <v>1471</v>
      </c>
      <c r="B11" s="30">
        <v>486</v>
      </c>
      <c r="C11" s="682">
        <v>859</v>
      </c>
      <c r="D11" s="682">
        <v>845</v>
      </c>
      <c r="E11" s="724">
        <v>249</v>
      </c>
      <c r="F11" s="682">
        <v>42</v>
      </c>
      <c r="G11" s="682">
        <v>554</v>
      </c>
      <c r="H11" s="682">
        <v>14</v>
      </c>
      <c r="I11" s="724">
        <v>2</v>
      </c>
      <c r="J11" s="724">
        <v>3</v>
      </c>
      <c r="K11" s="724" t="s">
        <v>53</v>
      </c>
      <c r="L11" s="682">
        <v>9</v>
      </c>
    </row>
    <row r="12" spans="1:12" ht="24" customHeight="1">
      <c r="A12" s="94" t="s">
        <v>1472</v>
      </c>
      <c r="B12" s="30">
        <v>607</v>
      </c>
      <c r="C12" s="682">
        <v>2074</v>
      </c>
      <c r="D12" s="682">
        <v>2057</v>
      </c>
      <c r="E12" s="724">
        <v>562</v>
      </c>
      <c r="F12" s="682">
        <v>59</v>
      </c>
      <c r="G12" s="682">
        <v>1436</v>
      </c>
      <c r="H12" s="682">
        <v>17</v>
      </c>
      <c r="I12" s="724">
        <v>5</v>
      </c>
      <c r="J12" s="724">
        <v>7</v>
      </c>
      <c r="K12" s="724" t="s">
        <v>53</v>
      </c>
      <c r="L12" s="682">
        <v>5</v>
      </c>
    </row>
    <row r="13" spans="1:12" ht="24" customHeight="1">
      <c r="A13" s="94" t="s">
        <v>1473</v>
      </c>
      <c r="B13" s="30">
        <v>729</v>
      </c>
      <c r="C13" s="682">
        <v>4535</v>
      </c>
      <c r="D13" s="682">
        <v>4460</v>
      </c>
      <c r="E13" s="724">
        <v>1210</v>
      </c>
      <c r="F13" s="682">
        <v>98</v>
      </c>
      <c r="G13" s="682">
        <v>3152</v>
      </c>
      <c r="H13" s="682">
        <v>75</v>
      </c>
      <c r="I13" s="724">
        <v>48</v>
      </c>
      <c r="J13" s="724">
        <v>6</v>
      </c>
      <c r="K13" s="724">
        <v>9</v>
      </c>
      <c r="L13" s="682">
        <v>12</v>
      </c>
    </row>
    <row r="14" spans="1:12" ht="24" customHeight="1">
      <c r="A14" s="94" t="s">
        <v>1445</v>
      </c>
      <c r="B14" s="30">
        <v>459</v>
      </c>
      <c r="C14" s="682">
        <v>5760</v>
      </c>
      <c r="D14" s="682">
        <v>5408</v>
      </c>
      <c r="E14" s="724">
        <v>1231</v>
      </c>
      <c r="F14" s="682">
        <v>158</v>
      </c>
      <c r="G14" s="682">
        <v>4019</v>
      </c>
      <c r="H14" s="682">
        <v>352</v>
      </c>
      <c r="I14" s="724">
        <v>157</v>
      </c>
      <c r="J14" s="724">
        <v>165</v>
      </c>
      <c r="K14" s="724">
        <v>2</v>
      </c>
      <c r="L14" s="682">
        <v>28</v>
      </c>
    </row>
    <row r="15" spans="1:12" ht="24" customHeight="1">
      <c r="A15" s="94" t="s">
        <v>795</v>
      </c>
      <c r="B15" s="30">
        <v>243</v>
      </c>
      <c r="C15" s="682">
        <v>6798</v>
      </c>
      <c r="D15" s="682">
        <v>4251</v>
      </c>
      <c r="E15" s="724">
        <v>1030</v>
      </c>
      <c r="F15" s="682">
        <v>278</v>
      </c>
      <c r="G15" s="682">
        <v>2943</v>
      </c>
      <c r="H15" s="682">
        <v>2547</v>
      </c>
      <c r="I15" s="724">
        <v>1091</v>
      </c>
      <c r="J15" s="724">
        <v>1313</v>
      </c>
      <c r="K15" s="724">
        <v>38</v>
      </c>
      <c r="L15" s="682">
        <v>105</v>
      </c>
    </row>
    <row r="16" spans="1:12" ht="24" customHeight="1">
      <c r="A16" s="94" t="s">
        <v>796</v>
      </c>
      <c r="B16" s="30">
        <v>44</v>
      </c>
      <c r="C16" s="682">
        <v>2576</v>
      </c>
      <c r="D16" s="682">
        <v>1638</v>
      </c>
      <c r="E16" s="724">
        <v>356</v>
      </c>
      <c r="F16" s="682">
        <v>156</v>
      </c>
      <c r="G16" s="682">
        <v>1126</v>
      </c>
      <c r="H16" s="682">
        <v>938</v>
      </c>
      <c r="I16" s="724">
        <v>539</v>
      </c>
      <c r="J16" s="724">
        <v>380</v>
      </c>
      <c r="K16" s="724">
        <v>5</v>
      </c>
      <c r="L16" s="682">
        <v>14</v>
      </c>
    </row>
    <row r="17" spans="1:12" ht="24" customHeight="1">
      <c r="A17" s="94" t="s">
        <v>797</v>
      </c>
      <c r="B17" s="30">
        <v>6</v>
      </c>
      <c r="C17" s="682">
        <v>688</v>
      </c>
      <c r="D17" s="682">
        <v>480</v>
      </c>
      <c r="E17" s="724">
        <v>100</v>
      </c>
      <c r="F17" s="682" t="s">
        <v>53</v>
      </c>
      <c r="G17" s="682">
        <v>380</v>
      </c>
      <c r="H17" s="682">
        <v>208</v>
      </c>
      <c r="I17" s="724">
        <v>158</v>
      </c>
      <c r="J17" s="724">
        <v>50</v>
      </c>
      <c r="K17" s="724" t="s">
        <v>53</v>
      </c>
      <c r="L17" s="682" t="s">
        <v>53</v>
      </c>
    </row>
    <row r="18" spans="1:12" ht="24" customHeight="1">
      <c r="A18" s="94" t="s">
        <v>798</v>
      </c>
      <c r="B18" s="30">
        <v>2</v>
      </c>
      <c r="C18" s="682">
        <v>700</v>
      </c>
      <c r="D18" s="682">
        <v>700</v>
      </c>
      <c r="E18" s="724">
        <v>200</v>
      </c>
      <c r="F18" s="682" t="s">
        <v>53</v>
      </c>
      <c r="G18" s="682">
        <v>500</v>
      </c>
      <c r="H18" s="682" t="s">
        <v>53</v>
      </c>
      <c r="I18" s="724" t="s">
        <v>53</v>
      </c>
      <c r="J18" s="724" t="s">
        <v>53</v>
      </c>
      <c r="K18" s="724" t="s">
        <v>53</v>
      </c>
      <c r="L18" s="682" t="s">
        <v>53</v>
      </c>
    </row>
    <row r="19" spans="1:12" ht="24" customHeight="1">
      <c r="A19" s="96" t="s">
        <v>799</v>
      </c>
      <c r="B19" s="257">
        <v>38</v>
      </c>
      <c r="C19" s="731">
        <v>149000</v>
      </c>
      <c r="D19" s="731">
        <v>149000</v>
      </c>
      <c r="E19" s="728" t="s">
        <v>53</v>
      </c>
      <c r="F19" s="731">
        <v>8000</v>
      </c>
      <c r="G19" s="731">
        <v>141000</v>
      </c>
      <c r="H19" s="731" t="s">
        <v>53</v>
      </c>
      <c r="I19" s="728" t="s">
        <v>53</v>
      </c>
      <c r="J19" s="728" t="s">
        <v>53</v>
      </c>
      <c r="K19" s="728" t="s">
        <v>53</v>
      </c>
      <c r="L19" s="731" t="s">
        <v>53</v>
      </c>
    </row>
    <row r="20" spans="1:1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</sheetData>
  <mergeCells count="4">
    <mergeCell ref="C4:L4"/>
    <mergeCell ref="D5:G5"/>
    <mergeCell ref="H5:L5"/>
    <mergeCell ref="I6:K6"/>
  </mergeCells>
  <pageMargins left="0.39370078740157483" right="0.39370078740157483" top="0.78740157480314965" bottom="0.39370078740157483" header="0.19685039370078741" footer="0.19685039370078741"/>
  <pageSetup paperSize="9" scale="85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rgb="FF00B050"/>
  </sheetPr>
  <dimension ref="A1:C18"/>
  <sheetViews>
    <sheetView workbookViewId="0">
      <selection activeCell="B21" sqref="B21"/>
    </sheetView>
  </sheetViews>
  <sheetFormatPr defaultRowHeight="21"/>
  <cols>
    <col min="1" max="1" width="43.75" style="3" customWidth="1"/>
    <col min="2" max="3" width="50" style="3" customWidth="1"/>
    <col min="4" max="16384" width="9" style="3"/>
  </cols>
  <sheetData>
    <row r="1" spans="1:3" s="178" customFormat="1">
      <c r="A1" s="950" t="s">
        <v>1578</v>
      </c>
      <c r="B1" s="950"/>
    </row>
    <row r="2" spans="1:3" s="178" customFormat="1">
      <c r="A2" s="950" t="s">
        <v>1475</v>
      </c>
      <c r="B2" s="950"/>
      <c r="C2" s="950"/>
    </row>
    <row r="3" spans="1:3" s="179" customFormat="1">
      <c r="A3" s="227"/>
    </row>
    <row r="4" spans="1:3" s="179" customFormat="1" ht="21" customHeight="1">
      <c r="A4" s="204" t="s">
        <v>800</v>
      </c>
      <c r="B4" s="1010" t="s">
        <v>801</v>
      </c>
      <c r="C4" s="1011"/>
    </row>
    <row r="5" spans="1:3" s="179" customFormat="1">
      <c r="A5" s="243" t="s">
        <v>1474</v>
      </c>
      <c r="B5" s="218" t="s">
        <v>237</v>
      </c>
      <c r="C5" s="221" t="s">
        <v>802</v>
      </c>
    </row>
    <row r="6" spans="1:3" s="179" customFormat="1">
      <c r="A6" s="249"/>
      <c r="B6" s="219" t="s">
        <v>241</v>
      </c>
      <c r="C6" s="695" t="s">
        <v>803</v>
      </c>
    </row>
    <row r="7" spans="1:3" s="179" customFormat="1" ht="24" customHeight="1">
      <c r="A7" s="204" t="s">
        <v>51</v>
      </c>
      <c r="B7" s="783">
        <v>1028</v>
      </c>
      <c r="C7" s="787">
        <v>6821</v>
      </c>
    </row>
    <row r="8" spans="1:3" ht="24" customHeight="1">
      <c r="A8" s="94" t="s">
        <v>1471</v>
      </c>
      <c r="B8" s="784">
        <v>291</v>
      </c>
      <c r="C8" s="542">
        <v>482</v>
      </c>
    </row>
    <row r="9" spans="1:3" ht="24" customHeight="1">
      <c r="A9" s="94" t="s">
        <v>1472</v>
      </c>
      <c r="B9" s="784">
        <v>256</v>
      </c>
      <c r="C9" s="542">
        <v>872</v>
      </c>
    </row>
    <row r="10" spans="1:3" ht="24" customHeight="1">
      <c r="A10" s="94" t="s">
        <v>1473</v>
      </c>
      <c r="B10" s="784">
        <v>283</v>
      </c>
      <c r="C10" s="542">
        <v>1780</v>
      </c>
    </row>
    <row r="11" spans="1:3" ht="24" customHeight="1">
      <c r="A11" s="94" t="s">
        <v>1445</v>
      </c>
      <c r="B11" s="784">
        <v>123</v>
      </c>
      <c r="C11" s="542">
        <v>1556</v>
      </c>
    </row>
    <row r="12" spans="1:3" ht="24" customHeight="1">
      <c r="A12" s="94" t="s">
        <v>795</v>
      </c>
      <c r="B12" s="784">
        <v>71</v>
      </c>
      <c r="C12" s="542">
        <v>1924</v>
      </c>
    </row>
    <row r="13" spans="1:3" ht="24" customHeight="1">
      <c r="A13" s="94" t="s">
        <v>796</v>
      </c>
      <c r="B13" s="784">
        <v>4</v>
      </c>
      <c r="C13" s="542">
        <v>207</v>
      </c>
    </row>
    <row r="14" spans="1:3" ht="24" customHeight="1">
      <c r="A14" s="94" t="s">
        <v>797</v>
      </c>
      <c r="B14" s="784" t="s">
        <v>53</v>
      </c>
      <c r="C14" s="542" t="s">
        <v>53</v>
      </c>
    </row>
    <row r="15" spans="1:3" ht="24" customHeight="1">
      <c r="A15" s="94" t="s">
        <v>798</v>
      </c>
      <c r="B15" s="784" t="s">
        <v>53</v>
      </c>
      <c r="C15" s="542" t="s">
        <v>53</v>
      </c>
    </row>
    <row r="16" spans="1:3" ht="24" customHeight="1">
      <c r="A16" s="96" t="s">
        <v>799</v>
      </c>
      <c r="B16" s="785" t="s">
        <v>53</v>
      </c>
      <c r="C16" s="786" t="s">
        <v>53</v>
      </c>
    </row>
    <row r="18" spans="1:1">
      <c r="A18" s="2"/>
    </row>
  </sheetData>
  <mergeCells count="3">
    <mergeCell ref="B4:C4"/>
    <mergeCell ref="A1:B1"/>
    <mergeCell ref="A2:C2"/>
  </mergeCells>
  <pageMargins left="0.39370078740157483" right="0.39370078740157483" top="0.78740157480314965" bottom="0.39370078740157483" header="0.19685039370078741" footer="0.19685039370078741"/>
  <pageSetup paperSize="9" scale="85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rgb="FF00B050"/>
  </sheetPr>
  <dimension ref="A1:F17"/>
  <sheetViews>
    <sheetView workbookViewId="0">
      <selection activeCell="B21" sqref="B21"/>
    </sheetView>
  </sheetViews>
  <sheetFormatPr defaultRowHeight="21"/>
  <cols>
    <col min="1" max="1" width="30.5" style="3" customWidth="1"/>
    <col min="2" max="6" width="23" style="3" customWidth="1"/>
    <col min="7" max="16384" width="9" style="3"/>
  </cols>
  <sheetData>
    <row r="1" spans="1:6" s="178" customFormat="1">
      <c r="A1" s="177" t="s">
        <v>804</v>
      </c>
    </row>
    <row r="2" spans="1:6" s="178" customFormat="1">
      <c r="A2" s="177" t="s">
        <v>805</v>
      </c>
    </row>
    <row r="3" spans="1:6" s="179" customFormat="1">
      <c r="A3" s="227"/>
      <c r="B3" s="227"/>
      <c r="C3" s="227"/>
      <c r="D3" s="227"/>
      <c r="E3" s="227"/>
      <c r="F3" s="227"/>
    </row>
    <row r="4" spans="1:6" s="179" customFormat="1" ht="21" customHeight="1">
      <c r="A4" s="204" t="s">
        <v>806</v>
      </c>
      <c r="B4" s="218" t="s">
        <v>237</v>
      </c>
      <c r="C4" s="1017" t="s">
        <v>807</v>
      </c>
      <c r="D4" s="1017"/>
      <c r="E4" s="1017"/>
      <c r="F4" s="1010"/>
    </row>
    <row r="5" spans="1:6" s="179" customFormat="1">
      <c r="A5" s="249" t="s">
        <v>808</v>
      </c>
      <c r="B5" s="219" t="s">
        <v>241</v>
      </c>
      <c r="C5" s="696" t="s">
        <v>51</v>
      </c>
      <c r="D5" s="696" t="s">
        <v>809</v>
      </c>
      <c r="E5" s="696" t="s">
        <v>810</v>
      </c>
      <c r="F5" s="692" t="s">
        <v>811</v>
      </c>
    </row>
    <row r="6" spans="1:6" s="179" customFormat="1" ht="24" customHeight="1">
      <c r="A6" s="204" t="s">
        <v>51</v>
      </c>
      <c r="B6" s="250">
        <v>7744</v>
      </c>
      <c r="C6" s="748">
        <v>133486</v>
      </c>
      <c r="D6" s="739">
        <v>38069</v>
      </c>
      <c r="E6" s="739">
        <v>69029</v>
      </c>
      <c r="F6" s="739">
        <v>26388</v>
      </c>
    </row>
    <row r="7" spans="1:6" ht="24" customHeight="1">
      <c r="A7" s="94" t="s">
        <v>1471</v>
      </c>
      <c r="B7" s="26">
        <v>2245</v>
      </c>
      <c r="C7" s="745">
        <v>3529</v>
      </c>
      <c r="D7" s="732">
        <v>932</v>
      </c>
      <c r="E7" s="732">
        <v>424</v>
      </c>
      <c r="F7" s="732">
        <v>2173</v>
      </c>
    </row>
    <row r="8" spans="1:6" ht="24" customHeight="1">
      <c r="A8" s="94" t="s">
        <v>1472</v>
      </c>
      <c r="B8" s="26">
        <v>1451</v>
      </c>
      <c r="C8" s="745">
        <v>4976</v>
      </c>
      <c r="D8" s="732">
        <v>949</v>
      </c>
      <c r="E8" s="732">
        <v>841</v>
      </c>
      <c r="F8" s="732">
        <v>3186</v>
      </c>
    </row>
    <row r="9" spans="1:6" ht="24" customHeight="1">
      <c r="A9" s="94" t="s">
        <v>1473</v>
      </c>
      <c r="B9" s="26">
        <v>1612</v>
      </c>
      <c r="C9" s="745">
        <v>10162</v>
      </c>
      <c r="D9" s="732">
        <v>1946</v>
      </c>
      <c r="E9" s="732">
        <v>2476</v>
      </c>
      <c r="F9" s="732">
        <v>5740</v>
      </c>
    </row>
    <row r="10" spans="1:6" ht="24" customHeight="1">
      <c r="A10" s="94" t="s">
        <v>1445</v>
      </c>
      <c r="B10" s="26">
        <v>1403</v>
      </c>
      <c r="C10" s="745">
        <v>17169</v>
      </c>
      <c r="D10" s="732">
        <v>3829</v>
      </c>
      <c r="E10" s="732">
        <v>5581</v>
      </c>
      <c r="F10" s="732">
        <v>7759</v>
      </c>
    </row>
    <row r="11" spans="1:6" ht="24" customHeight="1">
      <c r="A11" s="94" t="s">
        <v>795</v>
      </c>
      <c r="B11" s="26">
        <v>761</v>
      </c>
      <c r="C11" s="745">
        <v>20752</v>
      </c>
      <c r="D11" s="732">
        <v>6548</v>
      </c>
      <c r="E11" s="732">
        <v>9962</v>
      </c>
      <c r="F11" s="732">
        <v>4242</v>
      </c>
    </row>
    <row r="12" spans="1:6" ht="24" customHeight="1">
      <c r="A12" s="94" t="s">
        <v>796</v>
      </c>
      <c r="B12" s="26">
        <v>156</v>
      </c>
      <c r="C12" s="745">
        <v>9425</v>
      </c>
      <c r="D12" s="732">
        <v>2336</v>
      </c>
      <c r="E12" s="732">
        <v>5125</v>
      </c>
      <c r="F12" s="732">
        <v>1964</v>
      </c>
    </row>
    <row r="13" spans="1:6" ht="24" customHeight="1">
      <c r="A13" s="94" t="s">
        <v>797</v>
      </c>
      <c r="B13" s="26">
        <v>76</v>
      </c>
      <c r="C13" s="745">
        <v>11221</v>
      </c>
      <c r="D13" s="732">
        <v>3587</v>
      </c>
      <c r="E13" s="732">
        <v>6510</v>
      </c>
      <c r="F13" s="732">
        <v>1124</v>
      </c>
    </row>
    <row r="14" spans="1:6" ht="24" customHeight="1">
      <c r="A14" s="94" t="s">
        <v>798</v>
      </c>
      <c r="B14" s="26">
        <v>3</v>
      </c>
      <c r="C14" s="745">
        <v>1078</v>
      </c>
      <c r="D14" s="732">
        <v>478</v>
      </c>
      <c r="E14" s="732">
        <v>600</v>
      </c>
      <c r="F14" s="732" t="s">
        <v>53</v>
      </c>
    </row>
    <row r="15" spans="1:6" ht="24" customHeight="1">
      <c r="A15" s="96" t="s">
        <v>799</v>
      </c>
      <c r="B15" s="251">
        <v>37</v>
      </c>
      <c r="C15" s="747">
        <v>55174</v>
      </c>
      <c r="D15" s="740">
        <v>17464</v>
      </c>
      <c r="E15" s="740">
        <v>37510</v>
      </c>
      <c r="F15" s="740">
        <v>200</v>
      </c>
    </row>
    <row r="17" spans="1:1">
      <c r="A17" s="2"/>
    </row>
  </sheetData>
  <mergeCells count="1">
    <mergeCell ref="C4:F4"/>
  </mergeCells>
  <pageMargins left="0.39370078740157483" right="0.39370078740157483" top="0.78740157480314965" bottom="0.39370078740157483" header="0.19685039370078741" footer="0.19685039370078741"/>
  <pageSetup paperSize="9" scale="85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tabColor rgb="FF00B050"/>
  </sheetPr>
  <dimension ref="A1:E18"/>
  <sheetViews>
    <sheetView workbookViewId="0">
      <selection activeCell="B20" sqref="B20"/>
    </sheetView>
  </sheetViews>
  <sheetFormatPr defaultRowHeight="21"/>
  <cols>
    <col min="1" max="1" width="39.125" style="3" customWidth="1"/>
    <col min="2" max="5" width="27.125" style="3" customWidth="1"/>
    <col min="6" max="16384" width="9" style="3"/>
  </cols>
  <sheetData>
    <row r="1" spans="1:5" s="178" customFormat="1">
      <c r="A1" s="177" t="s">
        <v>812</v>
      </c>
    </row>
    <row r="2" spans="1:5" s="178" customFormat="1">
      <c r="A2" s="177" t="s">
        <v>813</v>
      </c>
    </row>
    <row r="3" spans="1:5" s="179" customFormat="1">
      <c r="A3" s="227"/>
      <c r="B3" s="227"/>
      <c r="C3" s="227"/>
      <c r="D3" s="227"/>
      <c r="E3" s="227"/>
    </row>
    <row r="4" spans="1:5" s="179" customFormat="1" ht="21" customHeight="1">
      <c r="A4" s="242" t="s">
        <v>800</v>
      </c>
      <c r="B4" s="1017" t="s">
        <v>814</v>
      </c>
      <c r="C4" s="1017"/>
      <c r="D4" s="1017" t="s">
        <v>815</v>
      </c>
      <c r="E4" s="1010"/>
    </row>
    <row r="5" spans="1:5" s="179" customFormat="1">
      <c r="A5" s="243" t="s">
        <v>816</v>
      </c>
      <c r="B5" s="869" t="s">
        <v>237</v>
      </c>
      <c r="C5" s="869" t="s">
        <v>1806</v>
      </c>
      <c r="D5" s="869" t="s">
        <v>237</v>
      </c>
      <c r="E5" s="866" t="s">
        <v>1806</v>
      </c>
    </row>
    <row r="6" spans="1:5" s="179" customFormat="1">
      <c r="A6" s="249"/>
      <c r="B6" s="870" t="s">
        <v>241</v>
      </c>
      <c r="C6" s="873" t="s">
        <v>1807</v>
      </c>
      <c r="D6" s="873" t="s">
        <v>241</v>
      </c>
      <c r="E6" s="868" t="s">
        <v>1807</v>
      </c>
    </row>
    <row r="7" spans="1:5" s="179" customFormat="1" ht="24" customHeight="1">
      <c r="A7" s="242" t="s">
        <v>51</v>
      </c>
      <c r="B7" s="543">
        <v>18</v>
      </c>
      <c r="C7" s="790">
        <v>442</v>
      </c>
      <c r="D7" s="790">
        <v>8</v>
      </c>
      <c r="E7" s="790">
        <v>509</v>
      </c>
    </row>
    <row r="8" spans="1:5" ht="24" customHeight="1">
      <c r="A8" s="110" t="s">
        <v>1471</v>
      </c>
      <c r="B8" s="544">
        <v>1</v>
      </c>
      <c r="C8" s="788">
        <v>2</v>
      </c>
      <c r="D8" s="788" t="s">
        <v>53</v>
      </c>
      <c r="E8" s="788" t="s">
        <v>53</v>
      </c>
    </row>
    <row r="9" spans="1:5" ht="24" customHeight="1">
      <c r="A9" s="110" t="s">
        <v>1472</v>
      </c>
      <c r="B9" s="544">
        <v>3</v>
      </c>
      <c r="C9" s="788">
        <v>10</v>
      </c>
      <c r="D9" s="788" t="s">
        <v>53</v>
      </c>
      <c r="E9" s="788" t="s">
        <v>53</v>
      </c>
    </row>
    <row r="10" spans="1:5" ht="24" customHeight="1">
      <c r="A10" s="110" t="s">
        <v>1473</v>
      </c>
      <c r="B10" s="544">
        <v>4</v>
      </c>
      <c r="C10" s="788">
        <v>22</v>
      </c>
      <c r="D10" s="788" t="s">
        <v>53</v>
      </c>
      <c r="E10" s="788" t="s">
        <v>53</v>
      </c>
    </row>
    <row r="11" spans="1:5" ht="24" customHeight="1">
      <c r="A11" s="110" t="s">
        <v>1445</v>
      </c>
      <c r="B11" s="544">
        <v>4</v>
      </c>
      <c r="C11" s="788">
        <v>48</v>
      </c>
      <c r="D11" s="788">
        <v>2</v>
      </c>
      <c r="E11" s="788">
        <v>20</v>
      </c>
    </row>
    <row r="12" spans="1:5" ht="24" customHeight="1">
      <c r="A12" s="110" t="s">
        <v>795</v>
      </c>
      <c r="B12" s="544">
        <v>3</v>
      </c>
      <c r="C12" s="788">
        <v>85</v>
      </c>
      <c r="D12" s="788">
        <v>4</v>
      </c>
      <c r="E12" s="788">
        <v>126</v>
      </c>
    </row>
    <row r="13" spans="1:5" ht="24" customHeight="1">
      <c r="A13" s="110" t="s">
        <v>796</v>
      </c>
      <c r="B13" s="544">
        <v>1</v>
      </c>
      <c r="C13" s="788">
        <v>50</v>
      </c>
      <c r="D13" s="788" t="s">
        <v>53</v>
      </c>
      <c r="E13" s="788" t="s">
        <v>53</v>
      </c>
    </row>
    <row r="14" spans="1:5" ht="24" customHeight="1">
      <c r="A14" s="110" t="s">
        <v>797</v>
      </c>
      <c r="B14" s="544">
        <v>2</v>
      </c>
      <c r="C14" s="788">
        <v>225</v>
      </c>
      <c r="D14" s="788">
        <v>2</v>
      </c>
      <c r="E14" s="788">
        <v>363</v>
      </c>
    </row>
    <row r="15" spans="1:5" ht="24" customHeight="1">
      <c r="A15" s="110" t="s">
        <v>798</v>
      </c>
      <c r="B15" s="544" t="s">
        <v>53</v>
      </c>
      <c r="C15" s="788" t="s">
        <v>53</v>
      </c>
      <c r="D15" s="788" t="s">
        <v>53</v>
      </c>
      <c r="E15" s="788" t="s">
        <v>53</v>
      </c>
    </row>
    <row r="16" spans="1:5" ht="24" customHeight="1">
      <c r="A16" s="111" t="s">
        <v>799</v>
      </c>
      <c r="B16" s="545" t="s">
        <v>53</v>
      </c>
      <c r="C16" s="789" t="s">
        <v>53</v>
      </c>
      <c r="D16" s="789" t="s">
        <v>53</v>
      </c>
      <c r="E16" s="789" t="s">
        <v>53</v>
      </c>
    </row>
    <row r="18" spans="1:1">
      <c r="A18" s="2"/>
    </row>
  </sheetData>
  <mergeCells count="2">
    <mergeCell ref="B4:C4"/>
    <mergeCell ref="D4:E4"/>
  </mergeCells>
  <pageMargins left="0.39370078740157483" right="0.39370078740157483" top="0.78740157480314965" bottom="0.39370078740157483" header="0.19685039370078741" footer="0.19685039370078741"/>
  <pageSetup paperSize="9" scale="85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tabColor rgb="FF00B050"/>
  </sheetPr>
  <dimension ref="A1:M19"/>
  <sheetViews>
    <sheetView workbookViewId="0">
      <selection activeCell="A3" sqref="A3:M3"/>
    </sheetView>
  </sheetViews>
  <sheetFormatPr defaultRowHeight="22.5" customHeight="1"/>
  <cols>
    <col min="1" max="1" width="29.5" style="3" customWidth="1"/>
    <col min="2" max="2" width="12.75" style="3" bestFit="1" customWidth="1"/>
    <col min="3" max="3" width="10.625" style="3" customWidth="1"/>
    <col min="4" max="5" width="9.125" style="3" bestFit="1" customWidth="1"/>
    <col min="6" max="6" width="11.125" style="3" customWidth="1"/>
    <col min="7" max="7" width="11.875" style="3" customWidth="1"/>
    <col min="8" max="9" width="9.125" style="3" bestFit="1" customWidth="1"/>
    <col min="10" max="10" width="8.5" style="3" customWidth="1"/>
    <col min="11" max="11" width="9.125" style="3" bestFit="1" customWidth="1"/>
    <col min="12" max="12" width="11.375" style="3" customWidth="1"/>
    <col min="13" max="13" width="10.125" style="3" customWidth="1"/>
    <col min="14" max="16384" width="9" style="3"/>
  </cols>
  <sheetData>
    <row r="1" spans="1:13" s="178" customFormat="1" ht="22.5" customHeight="1">
      <c r="A1" s="177" t="s">
        <v>1579</v>
      </c>
    </row>
    <row r="2" spans="1:13" s="178" customFormat="1" ht="22.5" customHeight="1">
      <c r="A2" s="177" t="s">
        <v>1736</v>
      </c>
    </row>
    <row r="3" spans="1:13" s="179" customFormat="1" ht="22.5" customHeight="1">
      <c r="A3" s="1025" t="s">
        <v>1737</v>
      </c>
      <c r="B3" s="1025"/>
      <c r="C3" s="1025"/>
      <c r="D3" s="1025"/>
      <c r="E3" s="1025"/>
      <c r="F3" s="1025"/>
      <c r="G3" s="1025"/>
      <c r="H3" s="1025"/>
      <c r="I3" s="1025"/>
      <c r="J3" s="1025"/>
      <c r="K3" s="1025"/>
      <c r="L3" s="1025"/>
      <c r="M3" s="1025"/>
    </row>
    <row r="4" spans="1:13" s="179" customFormat="1" ht="22.5" customHeight="1">
      <c r="A4" s="263"/>
      <c r="B4" s="884"/>
      <c r="C4" s="884"/>
      <c r="D4" s="884"/>
      <c r="E4" s="884"/>
      <c r="F4" s="884"/>
      <c r="G4" s="884"/>
      <c r="H4" s="884"/>
      <c r="I4" s="884"/>
      <c r="J4" s="884"/>
      <c r="K4" s="884"/>
      <c r="L4" s="884"/>
      <c r="M4" s="884"/>
    </row>
    <row r="5" spans="1:13" s="179" customFormat="1" ht="21">
      <c r="A5" s="242"/>
      <c r="B5" s="1010" t="s">
        <v>817</v>
      </c>
      <c r="C5" s="1011"/>
      <c r="D5" s="1011"/>
      <c r="E5" s="1011"/>
      <c r="F5" s="1012"/>
      <c r="G5" s="1010" t="s">
        <v>818</v>
      </c>
      <c r="H5" s="1011"/>
      <c r="I5" s="1011"/>
      <c r="J5" s="1011"/>
      <c r="K5" s="1012"/>
      <c r="L5" s="1010" t="s">
        <v>819</v>
      </c>
      <c r="M5" s="1011"/>
    </row>
    <row r="6" spans="1:13" s="179" customFormat="1" ht="22.5" customHeight="1">
      <c r="A6" s="243" t="s">
        <v>800</v>
      </c>
      <c r="B6" s="228" t="s">
        <v>237</v>
      </c>
      <c r="C6" s="1010" t="s">
        <v>820</v>
      </c>
      <c r="D6" s="1011"/>
      <c r="E6" s="1011"/>
      <c r="F6" s="1012"/>
      <c r="G6" s="546" t="s">
        <v>237</v>
      </c>
      <c r="H6" s="1010" t="s">
        <v>820</v>
      </c>
      <c r="I6" s="1011"/>
      <c r="J6" s="1011"/>
      <c r="K6" s="1012"/>
      <c r="L6" s="1010" t="s">
        <v>1607</v>
      </c>
      <c r="M6" s="1011"/>
    </row>
    <row r="7" spans="1:13" s="179" customFormat="1" ht="22.5" customHeight="1">
      <c r="A7" s="502" t="s">
        <v>1605</v>
      </c>
      <c r="B7" s="222" t="s">
        <v>68</v>
      </c>
      <c r="C7" s="228" t="s">
        <v>104</v>
      </c>
      <c r="D7" s="228" t="s">
        <v>821</v>
      </c>
      <c r="E7" s="228" t="s">
        <v>822</v>
      </c>
      <c r="F7" s="228" t="s">
        <v>823</v>
      </c>
      <c r="G7" s="547" t="s">
        <v>68</v>
      </c>
      <c r="H7" s="228" t="s">
        <v>104</v>
      </c>
      <c r="I7" s="228" t="s">
        <v>824</v>
      </c>
      <c r="J7" s="228" t="s">
        <v>825</v>
      </c>
      <c r="K7" s="228" t="s">
        <v>826</v>
      </c>
      <c r="L7" s="546" t="s">
        <v>237</v>
      </c>
      <c r="M7" s="229" t="s">
        <v>1478</v>
      </c>
    </row>
    <row r="8" spans="1:13" s="179" customFormat="1" ht="42">
      <c r="A8" s="500" t="s">
        <v>1606</v>
      </c>
      <c r="B8" s="259" t="s">
        <v>396</v>
      </c>
      <c r="C8" s="698" t="s">
        <v>827</v>
      </c>
      <c r="D8" s="698" t="s">
        <v>828</v>
      </c>
      <c r="E8" s="698" t="s">
        <v>829</v>
      </c>
      <c r="F8" s="698" t="s">
        <v>783</v>
      </c>
      <c r="G8" s="548" t="s">
        <v>396</v>
      </c>
      <c r="H8" s="698" t="s">
        <v>827</v>
      </c>
      <c r="I8" s="698" t="s">
        <v>828</v>
      </c>
      <c r="J8" s="698" t="s">
        <v>830</v>
      </c>
      <c r="K8" s="698" t="s">
        <v>831</v>
      </c>
      <c r="L8" s="698" t="s">
        <v>241</v>
      </c>
      <c r="M8" s="695" t="s">
        <v>1479</v>
      </c>
    </row>
    <row r="9" spans="1:13" s="179" customFormat="1" ht="24" customHeight="1">
      <c r="A9" s="242" t="s">
        <v>51</v>
      </c>
      <c r="B9" s="267">
        <v>24695</v>
      </c>
      <c r="C9" s="730">
        <v>2194577</v>
      </c>
      <c r="D9" s="730">
        <v>722509</v>
      </c>
      <c r="E9" s="730">
        <v>381784</v>
      </c>
      <c r="F9" s="730">
        <v>1090284</v>
      </c>
      <c r="G9" s="725">
        <v>2300</v>
      </c>
      <c r="H9" s="730">
        <v>73219</v>
      </c>
      <c r="I9" s="730">
        <v>41974</v>
      </c>
      <c r="J9" s="730">
        <v>3884</v>
      </c>
      <c r="K9" s="730">
        <v>27361</v>
      </c>
      <c r="L9" s="725">
        <v>152</v>
      </c>
      <c r="M9" s="730">
        <v>1002</v>
      </c>
    </row>
    <row r="10" spans="1:13" ht="24" customHeight="1">
      <c r="A10" s="110" t="s">
        <v>1476</v>
      </c>
      <c r="B10" s="30">
        <v>5247</v>
      </c>
      <c r="C10" s="682">
        <v>53248</v>
      </c>
      <c r="D10" s="682">
        <v>2561</v>
      </c>
      <c r="E10" s="682">
        <v>2661</v>
      </c>
      <c r="F10" s="682">
        <v>48026</v>
      </c>
      <c r="G10" s="17">
        <v>1315</v>
      </c>
      <c r="H10" s="682">
        <v>10602</v>
      </c>
      <c r="I10" s="682">
        <v>3738</v>
      </c>
      <c r="J10" s="682">
        <v>525</v>
      </c>
      <c r="K10" s="682">
        <v>6339</v>
      </c>
      <c r="L10" s="17">
        <v>142</v>
      </c>
      <c r="M10" s="682">
        <v>702</v>
      </c>
    </row>
    <row r="11" spans="1:13" ht="24" customHeight="1">
      <c r="A11" s="110" t="s">
        <v>1477</v>
      </c>
      <c r="B11" s="30">
        <v>16108</v>
      </c>
      <c r="C11" s="682">
        <v>632018</v>
      </c>
      <c r="D11" s="682">
        <v>16715</v>
      </c>
      <c r="E11" s="682">
        <v>19116</v>
      </c>
      <c r="F11" s="682">
        <v>596187</v>
      </c>
      <c r="G11" s="17">
        <v>849</v>
      </c>
      <c r="H11" s="682">
        <v>29765</v>
      </c>
      <c r="I11" s="682">
        <v>12776</v>
      </c>
      <c r="J11" s="682">
        <v>1409</v>
      </c>
      <c r="K11" s="682">
        <v>15580</v>
      </c>
      <c r="L11" s="17">
        <v>10</v>
      </c>
      <c r="M11" s="682">
        <v>300</v>
      </c>
    </row>
    <row r="12" spans="1:13" ht="24" customHeight="1">
      <c r="A12" s="110" t="s">
        <v>832</v>
      </c>
      <c r="B12" s="30">
        <v>3148</v>
      </c>
      <c r="C12" s="682">
        <v>428854</v>
      </c>
      <c r="D12" s="682">
        <v>21293</v>
      </c>
      <c r="E12" s="682">
        <v>13105</v>
      </c>
      <c r="F12" s="682">
        <v>394456</v>
      </c>
      <c r="G12" s="17">
        <v>119</v>
      </c>
      <c r="H12" s="682">
        <v>19522</v>
      </c>
      <c r="I12" s="682">
        <v>13130</v>
      </c>
      <c r="J12" s="682">
        <v>950</v>
      </c>
      <c r="K12" s="682">
        <v>5442</v>
      </c>
      <c r="L12" s="17" t="s">
        <v>53</v>
      </c>
      <c r="M12" s="682" t="s">
        <v>53</v>
      </c>
    </row>
    <row r="13" spans="1:13" ht="24" customHeight="1">
      <c r="A13" s="110" t="s">
        <v>833</v>
      </c>
      <c r="B13" s="30">
        <v>65</v>
      </c>
      <c r="C13" s="682">
        <v>38904</v>
      </c>
      <c r="D13" s="682">
        <v>11754</v>
      </c>
      <c r="E13" s="682">
        <v>4980</v>
      </c>
      <c r="F13" s="682">
        <v>22170</v>
      </c>
      <c r="G13" s="17">
        <v>14</v>
      </c>
      <c r="H13" s="682">
        <v>8850</v>
      </c>
      <c r="I13" s="682">
        <v>7850</v>
      </c>
      <c r="J13" s="682">
        <v>1000</v>
      </c>
      <c r="K13" s="682" t="s">
        <v>53</v>
      </c>
      <c r="L13" s="17" t="s">
        <v>53</v>
      </c>
      <c r="M13" s="682" t="s">
        <v>53</v>
      </c>
    </row>
    <row r="14" spans="1:13" ht="24" customHeight="1">
      <c r="A14" s="110" t="s">
        <v>834</v>
      </c>
      <c r="B14" s="30">
        <v>95</v>
      </c>
      <c r="C14" s="682">
        <v>249442</v>
      </c>
      <c r="D14" s="682">
        <v>133170</v>
      </c>
      <c r="E14" s="682">
        <v>86922</v>
      </c>
      <c r="F14" s="682">
        <v>29350</v>
      </c>
      <c r="G14" s="17">
        <v>3</v>
      </c>
      <c r="H14" s="682">
        <v>4480</v>
      </c>
      <c r="I14" s="682">
        <v>4480</v>
      </c>
      <c r="J14" s="682" t="s">
        <v>53</v>
      </c>
      <c r="K14" s="682" t="s">
        <v>53</v>
      </c>
      <c r="L14" s="17" t="s">
        <v>53</v>
      </c>
      <c r="M14" s="682" t="s">
        <v>53</v>
      </c>
    </row>
    <row r="15" spans="1:13" ht="24" customHeight="1">
      <c r="A15" s="110" t="s">
        <v>835</v>
      </c>
      <c r="B15" s="30">
        <v>29</v>
      </c>
      <c r="C15" s="682">
        <v>371595</v>
      </c>
      <c r="D15" s="682">
        <v>116500</v>
      </c>
      <c r="E15" s="682">
        <v>255000</v>
      </c>
      <c r="F15" s="682">
        <v>95</v>
      </c>
      <c r="G15" s="17" t="s">
        <v>53</v>
      </c>
      <c r="H15" s="682" t="s">
        <v>53</v>
      </c>
      <c r="I15" s="682" t="s">
        <v>53</v>
      </c>
      <c r="J15" s="682" t="s">
        <v>53</v>
      </c>
      <c r="K15" s="682" t="s">
        <v>53</v>
      </c>
      <c r="L15" s="17" t="s">
        <v>53</v>
      </c>
      <c r="M15" s="682" t="s">
        <v>53</v>
      </c>
    </row>
    <row r="16" spans="1:13" ht="24" customHeight="1">
      <c r="A16" s="110" t="s">
        <v>836</v>
      </c>
      <c r="B16" s="30">
        <v>1</v>
      </c>
      <c r="C16" s="682">
        <v>60516</v>
      </c>
      <c r="D16" s="682">
        <v>60516</v>
      </c>
      <c r="E16" s="682" t="s">
        <v>53</v>
      </c>
      <c r="F16" s="682" t="s">
        <v>53</v>
      </c>
      <c r="G16" s="17" t="s">
        <v>53</v>
      </c>
      <c r="H16" s="682" t="s">
        <v>53</v>
      </c>
      <c r="I16" s="682" t="s">
        <v>53</v>
      </c>
      <c r="J16" s="682" t="s">
        <v>53</v>
      </c>
      <c r="K16" s="682" t="s">
        <v>53</v>
      </c>
      <c r="L16" s="17" t="s">
        <v>53</v>
      </c>
      <c r="M16" s="682" t="s">
        <v>53</v>
      </c>
    </row>
    <row r="17" spans="1:13" ht="24" customHeight="1">
      <c r="A17" s="111" t="s">
        <v>837</v>
      </c>
      <c r="B17" s="257">
        <v>2</v>
      </c>
      <c r="C17" s="731">
        <v>360000</v>
      </c>
      <c r="D17" s="731">
        <v>360000</v>
      </c>
      <c r="E17" s="731" t="s">
        <v>53</v>
      </c>
      <c r="F17" s="731" t="s">
        <v>53</v>
      </c>
      <c r="G17" s="727" t="s">
        <v>53</v>
      </c>
      <c r="H17" s="731" t="s">
        <v>53</v>
      </c>
      <c r="I17" s="731" t="s">
        <v>53</v>
      </c>
      <c r="J17" s="731" t="s">
        <v>53</v>
      </c>
      <c r="K17" s="731" t="s">
        <v>53</v>
      </c>
      <c r="L17" s="727" t="s">
        <v>53</v>
      </c>
      <c r="M17" s="731" t="s">
        <v>53</v>
      </c>
    </row>
    <row r="19" spans="1:13" ht="22.5" customHeight="1">
      <c r="A19" s="2"/>
    </row>
  </sheetData>
  <mergeCells count="7">
    <mergeCell ref="A3:M3"/>
    <mergeCell ref="B5:F5"/>
    <mergeCell ref="G5:K5"/>
    <mergeCell ref="L5:M5"/>
    <mergeCell ref="C6:F6"/>
    <mergeCell ref="H6:K6"/>
    <mergeCell ref="L6:M6"/>
  </mergeCells>
  <pageMargins left="0.39370078740157483" right="0.39370078740157483" top="0.78740157480314965" bottom="0.39370078740157483" header="0.19685039370078741" footer="0.19685039370078741"/>
  <pageSetup paperSize="9" scale="85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rgb="FF00B050"/>
  </sheetPr>
  <dimension ref="A1:E14"/>
  <sheetViews>
    <sheetView workbookViewId="0">
      <selection activeCell="A7" sqref="A7:XFD12"/>
    </sheetView>
  </sheetViews>
  <sheetFormatPr defaultRowHeight="21"/>
  <cols>
    <col min="1" max="1" width="37.25" style="3" customWidth="1"/>
    <col min="2" max="5" width="27" style="3" customWidth="1"/>
    <col min="6" max="16384" width="9" style="3"/>
  </cols>
  <sheetData>
    <row r="1" spans="1:5" s="178" customFormat="1">
      <c r="A1" s="177" t="s">
        <v>1480</v>
      </c>
    </row>
    <row r="2" spans="1:5" s="178" customFormat="1">
      <c r="A2" s="177" t="s">
        <v>838</v>
      </c>
    </row>
    <row r="3" spans="1:5" s="179" customFormat="1">
      <c r="A3" s="227"/>
      <c r="B3" s="227"/>
      <c r="C3" s="227"/>
      <c r="D3" s="227"/>
      <c r="E3" s="227"/>
    </row>
    <row r="4" spans="1:5" s="179" customFormat="1" ht="21" customHeight="1">
      <c r="A4" s="242" t="s">
        <v>839</v>
      </c>
      <c r="B4" s="1010" t="s">
        <v>840</v>
      </c>
      <c r="C4" s="1012"/>
      <c r="D4" s="1010" t="s">
        <v>841</v>
      </c>
      <c r="E4" s="1011"/>
    </row>
    <row r="5" spans="1:5" s="179" customFormat="1">
      <c r="A5" s="243" t="s">
        <v>842</v>
      </c>
      <c r="B5" s="228" t="s">
        <v>237</v>
      </c>
      <c r="C5" s="228" t="s">
        <v>843</v>
      </c>
      <c r="D5" s="228" t="s">
        <v>237</v>
      </c>
      <c r="E5" s="229" t="s">
        <v>843</v>
      </c>
    </row>
    <row r="6" spans="1:5" s="179" customFormat="1">
      <c r="A6" s="244"/>
      <c r="B6" s="231" t="s">
        <v>241</v>
      </c>
      <c r="C6" s="698" t="s">
        <v>844</v>
      </c>
      <c r="D6" s="698" t="s">
        <v>241</v>
      </c>
      <c r="E6" s="695" t="s">
        <v>844</v>
      </c>
    </row>
    <row r="7" spans="1:5" s="179" customFormat="1" ht="24" customHeight="1">
      <c r="A7" s="242" t="s">
        <v>51</v>
      </c>
      <c r="B7" s="543">
        <v>99</v>
      </c>
      <c r="C7" s="790">
        <v>435</v>
      </c>
      <c r="D7" s="790">
        <v>3</v>
      </c>
      <c r="E7" s="790">
        <v>7</v>
      </c>
    </row>
    <row r="8" spans="1:5" ht="24" customHeight="1">
      <c r="A8" s="110" t="s">
        <v>845</v>
      </c>
      <c r="B8" s="544">
        <v>99</v>
      </c>
      <c r="C8" s="788">
        <v>435</v>
      </c>
      <c r="D8" s="788">
        <v>3</v>
      </c>
      <c r="E8" s="788">
        <v>7</v>
      </c>
    </row>
    <row r="9" spans="1:5" ht="24" customHeight="1">
      <c r="A9" s="110" t="s">
        <v>796</v>
      </c>
      <c r="B9" s="544" t="s">
        <v>53</v>
      </c>
      <c r="C9" s="788" t="s">
        <v>53</v>
      </c>
      <c r="D9" s="788" t="s">
        <v>53</v>
      </c>
      <c r="E9" s="788" t="s">
        <v>53</v>
      </c>
    </row>
    <row r="10" spans="1:5" ht="24" customHeight="1">
      <c r="A10" s="110" t="s">
        <v>846</v>
      </c>
      <c r="B10" s="544" t="s">
        <v>53</v>
      </c>
      <c r="C10" s="788" t="s">
        <v>53</v>
      </c>
      <c r="D10" s="788" t="s">
        <v>53</v>
      </c>
      <c r="E10" s="788" t="s">
        <v>53</v>
      </c>
    </row>
    <row r="11" spans="1:5" ht="24" customHeight="1">
      <c r="A11" s="110" t="s">
        <v>847</v>
      </c>
      <c r="B11" s="544" t="s">
        <v>53</v>
      </c>
      <c r="C11" s="788" t="s">
        <v>53</v>
      </c>
      <c r="D11" s="788" t="s">
        <v>53</v>
      </c>
      <c r="E11" s="788" t="s">
        <v>53</v>
      </c>
    </row>
    <row r="12" spans="1:5" ht="24" customHeight="1">
      <c r="A12" s="111" t="s">
        <v>799</v>
      </c>
      <c r="B12" s="545" t="s">
        <v>53</v>
      </c>
      <c r="C12" s="789" t="s">
        <v>53</v>
      </c>
      <c r="D12" s="789" t="s">
        <v>53</v>
      </c>
      <c r="E12" s="789" t="s">
        <v>53</v>
      </c>
    </row>
    <row r="14" spans="1:5">
      <c r="A14" s="2"/>
    </row>
  </sheetData>
  <mergeCells count="2">
    <mergeCell ref="B4:C4"/>
    <mergeCell ref="D4:E4"/>
  </mergeCells>
  <pageMargins left="0.39370078740157483" right="0.39370078740157483" top="0.78740157480314965" bottom="0.39370078740157483" header="0.19685039370078741" footer="0.19685039370078741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K21"/>
  <sheetViews>
    <sheetView workbookViewId="0">
      <selection activeCell="A2" sqref="A2"/>
    </sheetView>
  </sheetViews>
  <sheetFormatPr defaultRowHeight="21"/>
  <cols>
    <col min="1" max="1" width="15.625" style="3" customWidth="1"/>
    <col min="2" max="2" width="2.625" style="3" customWidth="1"/>
    <col min="3" max="3" width="15.625" style="3" customWidth="1"/>
    <col min="4" max="5" width="12.625" style="3" customWidth="1"/>
    <col min="6" max="9" width="14.625" style="3" customWidth="1"/>
    <col min="10" max="11" width="16" style="3" customWidth="1"/>
    <col min="12" max="16384" width="9" style="3"/>
  </cols>
  <sheetData>
    <row r="1" spans="1:11" s="178" customFormat="1">
      <c r="A1" s="950" t="s">
        <v>71</v>
      </c>
      <c r="B1" s="950"/>
      <c r="C1" s="950"/>
      <c r="D1" s="950"/>
      <c r="E1" s="950"/>
      <c r="F1" s="950"/>
      <c r="G1" s="950"/>
      <c r="H1" s="950"/>
      <c r="I1" s="950"/>
      <c r="K1" s="97" t="s">
        <v>57</v>
      </c>
    </row>
    <row r="2" spans="1:11" s="178" customFormat="1">
      <c r="A2" s="715" t="s">
        <v>72</v>
      </c>
      <c r="B2" s="715"/>
      <c r="C2" s="715"/>
      <c r="D2" s="715"/>
      <c r="E2" s="715"/>
      <c r="F2" s="715"/>
      <c r="G2" s="715"/>
      <c r="H2" s="715"/>
      <c r="I2" s="182"/>
      <c r="K2" s="97" t="s">
        <v>59</v>
      </c>
    </row>
    <row r="3" spans="1:11" s="179" customFormat="1">
      <c r="A3" s="921"/>
      <c r="B3" s="921"/>
      <c r="C3" s="921"/>
      <c r="D3" s="921"/>
      <c r="E3" s="921"/>
      <c r="F3" s="921"/>
      <c r="G3" s="921"/>
      <c r="H3" s="921"/>
      <c r="I3" s="921"/>
      <c r="J3" s="921"/>
      <c r="K3" s="921"/>
    </row>
    <row r="4" spans="1:11" s="179" customFormat="1" ht="23.25" customHeight="1">
      <c r="A4" s="961"/>
      <c r="B4" s="961"/>
      <c r="C4" s="962"/>
      <c r="D4" s="963" t="s">
        <v>1417</v>
      </c>
      <c r="E4" s="962"/>
      <c r="F4" s="951" t="s">
        <v>1418</v>
      </c>
      <c r="G4" s="953"/>
      <c r="H4" s="951" t="s">
        <v>1419</v>
      </c>
      <c r="I4" s="953"/>
      <c r="J4" s="951" t="s">
        <v>1499</v>
      </c>
      <c r="K4" s="952"/>
    </row>
    <row r="5" spans="1:11" s="179" customFormat="1" ht="23.25" customHeight="1">
      <c r="A5" s="957"/>
      <c r="B5" s="957"/>
      <c r="C5" s="958"/>
      <c r="D5" s="947" t="s">
        <v>1420</v>
      </c>
      <c r="E5" s="949"/>
      <c r="F5" s="947" t="s">
        <v>1421</v>
      </c>
      <c r="G5" s="949"/>
      <c r="H5" s="947" t="s">
        <v>1422</v>
      </c>
      <c r="I5" s="949"/>
      <c r="J5" s="947" t="s">
        <v>1500</v>
      </c>
      <c r="K5" s="948"/>
    </row>
    <row r="6" spans="1:11" s="179" customFormat="1" ht="23.25" customHeight="1">
      <c r="A6" s="957" t="s">
        <v>63</v>
      </c>
      <c r="B6" s="957"/>
      <c r="C6" s="958"/>
      <c r="D6" s="959" t="s">
        <v>75</v>
      </c>
      <c r="E6" s="960"/>
      <c r="F6" s="947" t="s">
        <v>1679</v>
      </c>
      <c r="G6" s="949"/>
      <c r="H6" s="947" t="s">
        <v>1681</v>
      </c>
      <c r="I6" s="949"/>
      <c r="J6" s="947" t="s">
        <v>1682</v>
      </c>
      <c r="K6" s="948"/>
    </row>
    <row r="7" spans="1:11" s="179" customFormat="1" ht="23.25" customHeight="1">
      <c r="A7" s="916" t="s">
        <v>49</v>
      </c>
      <c r="B7" s="916"/>
      <c r="C7" s="917"/>
      <c r="D7" s="942"/>
      <c r="E7" s="954"/>
      <c r="F7" s="942" t="s">
        <v>1680</v>
      </c>
      <c r="G7" s="954"/>
      <c r="H7" s="942" t="s">
        <v>1680</v>
      </c>
      <c r="I7" s="954"/>
      <c r="J7" s="942" t="s">
        <v>1683</v>
      </c>
      <c r="K7" s="955"/>
    </row>
    <row r="8" spans="1:11" s="179" customFormat="1" ht="23.25" customHeight="1">
      <c r="A8" s="198"/>
      <c r="B8" s="198"/>
      <c r="C8" s="199"/>
      <c r="D8" s="200" t="s">
        <v>86</v>
      </c>
      <c r="E8" s="200" t="s">
        <v>1423</v>
      </c>
      <c r="F8" s="200" t="s">
        <v>86</v>
      </c>
      <c r="G8" s="200" t="s">
        <v>1423</v>
      </c>
      <c r="H8" s="200" t="s">
        <v>86</v>
      </c>
      <c r="I8" s="200" t="s">
        <v>1423</v>
      </c>
      <c r="J8" s="200" t="s">
        <v>86</v>
      </c>
      <c r="K8" s="399" t="s">
        <v>1423</v>
      </c>
    </row>
    <row r="9" spans="1:11" s="179" customFormat="1" ht="23.25" customHeight="1">
      <c r="A9" s="201"/>
      <c r="B9" s="201"/>
      <c r="C9" s="202"/>
      <c r="D9" s="723" t="s">
        <v>68</v>
      </c>
      <c r="E9" s="723" t="s">
        <v>89</v>
      </c>
      <c r="F9" s="723" t="s">
        <v>68</v>
      </c>
      <c r="G9" s="723" t="s">
        <v>89</v>
      </c>
      <c r="H9" s="723" t="s">
        <v>68</v>
      </c>
      <c r="I9" s="723" t="s">
        <v>89</v>
      </c>
      <c r="J9" s="723" t="s">
        <v>68</v>
      </c>
      <c r="K9" s="691" t="s">
        <v>89</v>
      </c>
    </row>
    <row r="10" spans="1:11" s="179" customFormat="1" ht="24" customHeight="1">
      <c r="A10" s="693" t="s">
        <v>51</v>
      </c>
      <c r="B10" s="693"/>
      <c r="C10" s="245"/>
      <c r="D10" s="725">
        <v>20425</v>
      </c>
      <c r="E10" s="725">
        <v>411867</v>
      </c>
      <c r="F10" s="725">
        <v>3622</v>
      </c>
      <c r="G10" s="725">
        <v>84888</v>
      </c>
      <c r="H10" s="725">
        <v>351</v>
      </c>
      <c r="I10" s="725">
        <v>1555</v>
      </c>
      <c r="J10" s="725">
        <v>3483</v>
      </c>
      <c r="K10" s="725">
        <v>89973</v>
      </c>
    </row>
    <row r="11" spans="1:11" ht="24" customHeight="1">
      <c r="A11" s="910" t="s">
        <v>52</v>
      </c>
      <c r="B11" s="910"/>
      <c r="C11" s="911"/>
      <c r="D11" s="17">
        <v>980</v>
      </c>
      <c r="E11" s="17">
        <v>656.41499999999996</v>
      </c>
      <c r="F11" s="17">
        <v>76</v>
      </c>
      <c r="G11" s="17">
        <v>48</v>
      </c>
      <c r="H11" s="17">
        <v>177</v>
      </c>
      <c r="I11" s="17">
        <v>116</v>
      </c>
      <c r="J11" s="17">
        <v>92</v>
      </c>
      <c r="K11" s="17">
        <v>73</v>
      </c>
    </row>
    <row r="12" spans="1:11" ht="24" customHeight="1">
      <c r="A12" s="11">
        <v>2</v>
      </c>
      <c r="B12" s="689" t="s">
        <v>53</v>
      </c>
      <c r="C12" s="7">
        <v>5</v>
      </c>
      <c r="D12" s="17">
        <v>2777</v>
      </c>
      <c r="E12" s="17">
        <v>10226.76</v>
      </c>
      <c r="F12" s="17">
        <v>356</v>
      </c>
      <c r="G12" s="17">
        <v>1249</v>
      </c>
      <c r="H12" s="17">
        <v>99</v>
      </c>
      <c r="I12" s="17">
        <v>284</v>
      </c>
      <c r="J12" s="17">
        <v>318</v>
      </c>
      <c r="K12" s="17">
        <v>1151</v>
      </c>
    </row>
    <row r="13" spans="1:11" ht="24" customHeight="1">
      <c r="A13" s="11">
        <v>6</v>
      </c>
      <c r="B13" s="689" t="s">
        <v>53</v>
      </c>
      <c r="C13" s="7">
        <v>9</v>
      </c>
      <c r="D13" s="17">
        <v>2755</v>
      </c>
      <c r="E13" s="17">
        <v>20308</v>
      </c>
      <c r="F13" s="17">
        <v>484</v>
      </c>
      <c r="G13" s="17">
        <v>3591</v>
      </c>
      <c r="H13" s="17">
        <v>35</v>
      </c>
      <c r="I13" s="17">
        <v>255</v>
      </c>
      <c r="J13" s="17">
        <v>391</v>
      </c>
      <c r="K13" s="17">
        <v>2905</v>
      </c>
    </row>
    <row r="14" spans="1:11" ht="24" customHeight="1">
      <c r="A14" s="11">
        <v>10</v>
      </c>
      <c r="B14" s="689" t="s">
        <v>53</v>
      </c>
      <c r="C14" s="7">
        <v>19</v>
      </c>
      <c r="D14" s="17">
        <v>5951</v>
      </c>
      <c r="E14" s="17">
        <v>81527</v>
      </c>
      <c r="F14" s="17">
        <v>1066</v>
      </c>
      <c r="G14" s="17">
        <v>14910</v>
      </c>
      <c r="H14" s="17">
        <v>27</v>
      </c>
      <c r="I14" s="17">
        <v>333</v>
      </c>
      <c r="J14" s="17">
        <v>987</v>
      </c>
      <c r="K14" s="17">
        <v>13820</v>
      </c>
    </row>
    <row r="15" spans="1:11" ht="24" customHeight="1">
      <c r="A15" s="11">
        <v>20</v>
      </c>
      <c r="B15" s="689" t="s">
        <v>53</v>
      </c>
      <c r="C15" s="7">
        <v>39</v>
      </c>
      <c r="D15" s="17">
        <v>5437</v>
      </c>
      <c r="E15" s="17">
        <v>148033</v>
      </c>
      <c r="F15" s="17">
        <v>1080</v>
      </c>
      <c r="G15" s="17">
        <v>29204</v>
      </c>
      <c r="H15" s="17">
        <v>7</v>
      </c>
      <c r="I15" s="17">
        <v>175</v>
      </c>
      <c r="J15" s="17">
        <v>1063</v>
      </c>
      <c r="K15" s="17">
        <v>29544</v>
      </c>
    </row>
    <row r="16" spans="1:11" ht="24" customHeight="1">
      <c r="A16" s="11">
        <v>40</v>
      </c>
      <c r="B16" s="689" t="s">
        <v>53</v>
      </c>
      <c r="C16" s="7">
        <v>59</v>
      </c>
      <c r="D16" s="17">
        <v>1685</v>
      </c>
      <c r="E16" s="17">
        <v>79049</v>
      </c>
      <c r="F16" s="17">
        <v>335</v>
      </c>
      <c r="G16" s="17">
        <v>15733</v>
      </c>
      <c r="H16" s="17">
        <v>4</v>
      </c>
      <c r="I16" s="17">
        <v>199</v>
      </c>
      <c r="J16" s="17">
        <v>372</v>
      </c>
      <c r="K16" s="17">
        <v>17614</v>
      </c>
    </row>
    <row r="17" spans="1:11" ht="24" customHeight="1">
      <c r="A17" s="11">
        <v>60</v>
      </c>
      <c r="B17" s="689" t="s">
        <v>53</v>
      </c>
      <c r="C17" s="7">
        <v>139</v>
      </c>
      <c r="D17" s="17">
        <v>788</v>
      </c>
      <c r="E17" s="17">
        <v>60591.7575</v>
      </c>
      <c r="F17" s="17">
        <v>206</v>
      </c>
      <c r="G17" s="17">
        <v>16406</v>
      </c>
      <c r="H17" s="17">
        <v>2</v>
      </c>
      <c r="I17" s="17">
        <v>193</v>
      </c>
      <c r="J17" s="17">
        <v>239</v>
      </c>
      <c r="K17" s="17">
        <v>18596</v>
      </c>
    </row>
    <row r="18" spans="1:11" ht="24" customHeight="1">
      <c r="A18" s="11">
        <v>140</v>
      </c>
      <c r="B18" s="689" t="s">
        <v>53</v>
      </c>
      <c r="C18" s="7">
        <v>499</v>
      </c>
      <c r="D18" s="17">
        <v>49</v>
      </c>
      <c r="E18" s="17">
        <v>9882</v>
      </c>
      <c r="F18" s="17">
        <v>19</v>
      </c>
      <c r="G18" s="17">
        <v>3747</v>
      </c>
      <c r="H18" s="17" t="s">
        <v>53</v>
      </c>
      <c r="I18" s="17" t="s">
        <v>53</v>
      </c>
      <c r="J18" s="17">
        <v>18</v>
      </c>
      <c r="K18" s="17">
        <v>2920</v>
      </c>
    </row>
    <row r="19" spans="1:11" ht="24" customHeight="1">
      <c r="A19" s="930" t="s">
        <v>54</v>
      </c>
      <c r="B19" s="930"/>
      <c r="C19" s="956"/>
      <c r="D19" s="727">
        <v>3</v>
      </c>
      <c r="E19" s="727">
        <v>1593</v>
      </c>
      <c r="F19" s="727" t="s">
        <v>53</v>
      </c>
      <c r="G19" s="727" t="s">
        <v>53</v>
      </c>
      <c r="H19" s="727" t="s">
        <v>53</v>
      </c>
      <c r="I19" s="727" t="s">
        <v>53</v>
      </c>
      <c r="J19" s="727">
        <v>3</v>
      </c>
      <c r="K19" s="727">
        <v>3350</v>
      </c>
    </row>
    <row r="20" spans="1:11">
      <c r="D20" s="13"/>
      <c r="E20" s="13"/>
      <c r="F20" s="13"/>
      <c r="G20" s="13"/>
      <c r="H20" s="13"/>
      <c r="I20" s="13"/>
      <c r="J20" s="13"/>
      <c r="K20" s="13"/>
    </row>
    <row r="21" spans="1:11">
      <c r="A21" s="2"/>
      <c r="B21" s="2"/>
      <c r="C21" s="2"/>
    </row>
  </sheetData>
  <mergeCells count="24">
    <mergeCell ref="A1:I1"/>
    <mergeCell ref="A3:K3"/>
    <mergeCell ref="A4:C4"/>
    <mergeCell ref="D4:E4"/>
    <mergeCell ref="F4:G4"/>
    <mergeCell ref="H4:I4"/>
    <mergeCell ref="J4:K4"/>
    <mergeCell ref="A6:C6"/>
    <mergeCell ref="D6:E6"/>
    <mergeCell ref="F6:G6"/>
    <mergeCell ref="H6:I6"/>
    <mergeCell ref="J6:K6"/>
    <mergeCell ref="A5:C5"/>
    <mergeCell ref="D5:E5"/>
    <mergeCell ref="F5:G5"/>
    <mergeCell ref="H5:I5"/>
    <mergeCell ref="J5:K5"/>
    <mergeCell ref="H7:I7"/>
    <mergeCell ref="J7:K7"/>
    <mergeCell ref="A11:C11"/>
    <mergeCell ref="A19:C19"/>
    <mergeCell ref="A7:C7"/>
    <mergeCell ref="D7:E7"/>
    <mergeCell ref="F7:G7"/>
  </mergeCells>
  <pageMargins left="0.39370078740157483" right="0.39370078740157483" top="0.78740157480314965" bottom="0.39370078740157483" header="0.19685039370078741" footer="0.19685039370078741"/>
  <pageSetup paperSize="9" scale="85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>
  <sheetPr>
    <tabColor rgb="FF00B050"/>
  </sheetPr>
  <dimension ref="A1:K18"/>
  <sheetViews>
    <sheetView workbookViewId="0">
      <selection activeCell="I22" sqref="I22"/>
    </sheetView>
  </sheetViews>
  <sheetFormatPr defaultRowHeight="21"/>
  <cols>
    <col min="1" max="1" width="36.25" style="3" customWidth="1"/>
    <col min="2" max="4" width="10.875" style="3" customWidth="1"/>
    <col min="5" max="5" width="12.5" style="3" customWidth="1"/>
    <col min="6" max="7" width="11.125" style="3" customWidth="1"/>
    <col min="8" max="8" width="12.625" style="3" customWidth="1"/>
    <col min="9" max="10" width="11.5" style="3" customWidth="1"/>
    <col min="11" max="11" width="12.5" style="3" customWidth="1"/>
    <col min="12" max="16384" width="9" style="3"/>
  </cols>
  <sheetData>
    <row r="1" spans="1:11" s="179" customFormat="1">
      <c r="A1" s="177" t="s">
        <v>848</v>
      </c>
    </row>
    <row r="2" spans="1:11" s="178" customFormat="1">
      <c r="A2" s="177" t="s">
        <v>1493</v>
      </c>
    </row>
    <row r="3" spans="1:11" s="178" customFormat="1">
      <c r="A3" s="177" t="s">
        <v>849</v>
      </c>
    </row>
    <row r="4" spans="1:11" s="179" customFormat="1">
      <c r="A4" s="227"/>
      <c r="B4" s="227"/>
      <c r="C4" s="227"/>
      <c r="D4" s="227"/>
      <c r="E4" s="227"/>
      <c r="F4" s="227"/>
      <c r="G4" s="227"/>
      <c r="H4" s="227"/>
      <c r="I4" s="227"/>
      <c r="J4" s="227"/>
      <c r="K4" s="227"/>
    </row>
    <row r="5" spans="1:11" s="179" customFormat="1">
      <c r="A5" s="217"/>
      <c r="B5" s="258"/>
      <c r="C5" s="995" t="s">
        <v>1481</v>
      </c>
      <c r="D5" s="995"/>
      <c r="E5" s="995"/>
      <c r="F5" s="995" t="s">
        <v>1483</v>
      </c>
      <c r="G5" s="995"/>
      <c r="H5" s="995"/>
      <c r="I5" s="995" t="s">
        <v>1485</v>
      </c>
      <c r="J5" s="995"/>
      <c r="K5" s="964"/>
    </row>
    <row r="6" spans="1:11" s="179" customFormat="1">
      <c r="A6" s="220" t="s">
        <v>850</v>
      </c>
      <c r="B6" s="284" t="s">
        <v>42</v>
      </c>
      <c r="C6" s="997" t="s">
        <v>1482</v>
      </c>
      <c r="D6" s="997"/>
      <c r="E6" s="997"/>
      <c r="F6" s="997" t="s">
        <v>1484</v>
      </c>
      <c r="G6" s="997"/>
      <c r="H6" s="997"/>
      <c r="I6" s="997" t="s">
        <v>1486</v>
      </c>
      <c r="J6" s="997"/>
      <c r="K6" s="967"/>
    </row>
    <row r="7" spans="1:11" s="179" customFormat="1">
      <c r="A7" s="220" t="s">
        <v>851</v>
      </c>
      <c r="B7" s="284" t="s">
        <v>36</v>
      </c>
      <c r="C7" s="228" t="s">
        <v>118</v>
      </c>
      <c r="D7" s="228" t="s">
        <v>1488</v>
      </c>
      <c r="E7" s="228" t="s">
        <v>1490</v>
      </c>
      <c r="F7" s="228" t="s">
        <v>118</v>
      </c>
      <c r="G7" s="228" t="s">
        <v>1488</v>
      </c>
      <c r="H7" s="228" t="s">
        <v>1490</v>
      </c>
      <c r="I7" s="228" t="s">
        <v>118</v>
      </c>
      <c r="J7" s="228" t="s">
        <v>1492</v>
      </c>
      <c r="K7" s="229" t="s">
        <v>1490</v>
      </c>
    </row>
    <row r="8" spans="1:11" s="179" customFormat="1">
      <c r="A8" s="249"/>
      <c r="B8" s="231"/>
      <c r="C8" s="698" t="s">
        <v>154</v>
      </c>
      <c r="D8" s="698" t="s">
        <v>1487</v>
      </c>
      <c r="E8" s="698" t="s">
        <v>1489</v>
      </c>
      <c r="F8" s="698" t="s">
        <v>154</v>
      </c>
      <c r="G8" s="698" t="s">
        <v>1487</v>
      </c>
      <c r="H8" s="698" t="s">
        <v>1489</v>
      </c>
      <c r="I8" s="698" t="s">
        <v>154</v>
      </c>
      <c r="J8" s="698" t="s">
        <v>1491</v>
      </c>
      <c r="K8" s="695" t="s">
        <v>1489</v>
      </c>
    </row>
    <row r="9" spans="1:11" s="179" customFormat="1" ht="24" customHeight="1">
      <c r="A9" s="242" t="s">
        <v>51</v>
      </c>
      <c r="B9" s="267">
        <v>7658</v>
      </c>
      <c r="C9" s="725">
        <v>7405</v>
      </c>
      <c r="D9" s="725">
        <v>2543</v>
      </c>
      <c r="E9" s="725">
        <v>4862</v>
      </c>
      <c r="F9" s="725">
        <v>12</v>
      </c>
      <c r="G9" s="725">
        <v>6</v>
      </c>
      <c r="H9" s="899">
        <v>6</v>
      </c>
      <c r="I9" s="725">
        <v>241</v>
      </c>
      <c r="J9" s="725">
        <v>101</v>
      </c>
      <c r="K9" s="725">
        <v>140</v>
      </c>
    </row>
    <row r="10" spans="1:11" ht="24" customHeight="1">
      <c r="A10" s="110" t="s">
        <v>176</v>
      </c>
      <c r="B10" s="30">
        <v>5808</v>
      </c>
      <c r="C10" s="17">
        <v>5632</v>
      </c>
      <c r="D10" s="17">
        <v>1456</v>
      </c>
      <c r="E10" s="17">
        <v>4176</v>
      </c>
      <c r="F10" s="17">
        <v>8</v>
      </c>
      <c r="G10" s="17">
        <v>3</v>
      </c>
      <c r="H10" s="900">
        <v>5</v>
      </c>
      <c r="I10" s="17">
        <v>168</v>
      </c>
      <c r="J10" s="17">
        <v>40</v>
      </c>
      <c r="K10" s="17">
        <v>128</v>
      </c>
    </row>
    <row r="11" spans="1:11" ht="24" customHeight="1">
      <c r="A11" s="110" t="s">
        <v>1443</v>
      </c>
      <c r="B11" s="30">
        <v>1481</v>
      </c>
      <c r="C11" s="17">
        <v>1433</v>
      </c>
      <c r="D11" s="17">
        <v>810</v>
      </c>
      <c r="E11" s="17">
        <v>623</v>
      </c>
      <c r="F11" s="17">
        <v>2</v>
      </c>
      <c r="G11" s="17">
        <v>1</v>
      </c>
      <c r="H11" s="900">
        <v>1</v>
      </c>
      <c r="I11" s="17">
        <v>46</v>
      </c>
      <c r="J11" s="17">
        <v>36</v>
      </c>
      <c r="K11" s="17">
        <v>10</v>
      </c>
    </row>
    <row r="12" spans="1:11" ht="24" customHeight="1">
      <c r="A12" s="110" t="s">
        <v>1444</v>
      </c>
      <c r="B12" s="30">
        <v>212</v>
      </c>
      <c r="C12" s="17">
        <v>197</v>
      </c>
      <c r="D12" s="17">
        <v>153</v>
      </c>
      <c r="E12" s="17">
        <v>44</v>
      </c>
      <c r="F12" s="17">
        <v>1</v>
      </c>
      <c r="G12" s="17">
        <v>1</v>
      </c>
      <c r="H12" s="900" t="s">
        <v>53</v>
      </c>
      <c r="I12" s="17">
        <v>14</v>
      </c>
      <c r="J12" s="17">
        <v>14</v>
      </c>
      <c r="K12" s="17" t="s">
        <v>53</v>
      </c>
    </row>
    <row r="13" spans="1:11" ht="24" customHeight="1">
      <c r="A13" s="110" t="s">
        <v>1445</v>
      </c>
      <c r="B13" s="30">
        <v>110</v>
      </c>
      <c r="C13" s="17">
        <v>102</v>
      </c>
      <c r="D13" s="17">
        <v>87</v>
      </c>
      <c r="E13" s="17">
        <v>15</v>
      </c>
      <c r="F13" s="17" t="s">
        <v>53</v>
      </c>
      <c r="G13" s="17" t="s">
        <v>53</v>
      </c>
      <c r="H13" s="900" t="s">
        <v>53</v>
      </c>
      <c r="I13" s="17">
        <v>8</v>
      </c>
      <c r="J13" s="17">
        <v>7</v>
      </c>
      <c r="K13" s="17">
        <v>1</v>
      </c>
    </row>
    <row r="14" spans="1:11" ht="24" customHeight="1">
      <c r="A14" s="110" t="s">
        <v>177</v>
      </c>
      <c r="B14" s="30">
        <v>34</v>
      </c>
      <c r="C14" s="17">
        <v>28</v>
      </c>
      <c r="D14" s="17">
        <v>25</v>
      </c>
      <c r="E14" s="17">
        <v>3</v>
      </c>
      <c r="F14" s="17">
        <v>1</v>
      </c>
      <c r="G14" s="17">
        <v>1</v>
      </c>
      <c r="H14" s="900" t="s">
        <v>53</v>
      </c>
      <c r="I14" s="17">
        <v>5</v>
      </c>
      <c r="J14" s="17">
        <v>4</v>
      </c>
      <c r="K14" s="17">
        <v>1</v>
      </c>
    </row>
    <row r="15" spans="1:11" ht="24" customHeight="1">
      <c r="A15" s="110" t="s">
        <v>178</v>
      </c>
      <c r="B15" s="30">
        <v>9</v>
      </c>
      <c r="C15" s="17">
        <v>9</v>
      </c>
      <c r="D15" s="17">
        <v>8</v>
      </c>
      <c r="E15" s="17">
        <v>1</v>
      </c>
      <c r="F15" s="17" t="s">
        <v>53</v>
      </c>
      <c r="G15" s="17" t="s">
        <v>53</v>
      </c>
      <c r="H15" s="900" t="s">
        <v>53</v>
      </c>
      <c r="I15" s="17" t="s">
        <v>53</v>
      </c>
      <c r="J15" s="17" t="s">
        <v>53</v>
      </c>
      <c r="K15" s="17" t="s">
        <v>53</v>
      </c>
    </row>
    <row r="16" spans="1:11" ht="24" customHeight="1">
      <c r="A16" s="111" t="s">
        <v>852</v>
      </c>
      <c r="B16" s="257">
        <v>4</v>
      </c>
      <c r="C16" s="727">
        <v>4</v>
      </c>
      <c r="D16" s="727">
        <v>4</v>
      </c>
      <c r="E16" s="727" t="s">
        <v>53</v>
      </c>
      <c r="F16" s="727" t="s">
        <v>53</v>
      </c>
      <c r="G16" s="727" t="s">
        <v>53</v>
      </c>
      <c r="H16" s="901" t="s">
        <v>53</v>
      </c>
      <c r="I16" s="727" t="s">
        <v>53</v>
      </c>
      <c r="J16" s="727" t="s">
        <v>53</v>
      </c>
      <c r="K16" s="727" t="s">
        <v>53</v>
      </c>
    </row>
    <row r="18" spans="1:1">
      <c r="A18" s="2"/>
    </row>
  </sheetData>
  <mergeCells count="6">
    <mergeCell ref="C5:E5"/>
    <mergeCell ref="F5:H5"/>
    <mergeCell ref="I5:K5"/>
    <mergeCell ref="C6:E6"/>
    <mergeCell ref="F6:H6"/>
    <mergeCell ref="I6:K6"/>
  </mergeCells>
  <pageMargins left="0.39370078740157483" right="0.39370078740157483" top="0.78740157480314965" bottom="0.39370078740157483" header="0.19685039370078741" footer="0.19685039370078741"/>
  <pageSetup paperSize="9" scale="85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>
  <sheetPr>
    <tabColor rgb="FF00B050"/>
  </sheetPr>
  <dimension ref="A1:G17"/>
  <sheetViews>
    <sheetView workbookViewId="0">
      <selection activeCell="C5" sqref="C5:C6"/>
    </sheetView>
  </sheetViews>
  <sheetFormatPr defaultRowHeight="21"/>
  <cols>
    <col min="1" max="1" width="34" style="3" customWidth="1"/>
    <col min="2" max="7" width="18.75" style="3" customWidth="1"/>
    <col min="8" max="16384" width="9" style="3"/>
  </cols>
  <sheetData>
    <row r="1" spans="1:7" s="178" customFormat="1">
      <c r="A1" s="177" t="s">
        <v>1495</v>
      </c>
    </row>
    <row r="2" spans="1:7" s="178" customFormat="1">
      <c r="A2" s="177" t="s">
        <v>1494</v>
      </c>
    </row>
    <row r="3" spans="1:7" s="179" customFormat="1">
      <c r="A3" s="227"/>
      <c r="B3" s="227"/>
      <c r="C3" s="227"/>
      <c r="D3" s="227"/>
      <c r="E3" s="227"/>
      <c r="F3" s="227"/>
      <c r="G3" s="227"/>
    </row>
    <row r="4" spans="1:7" s="179" customFormat="1">
      <c r="A4" s="217" t="s">
        <v>850</v>
      </c>
      <c r="B4" s="1017" t="s">
        <v>116</v>
      </c>
      <c r="C4" s="1017"/>
      <c r="D4" s="1017" t="s">
        <v>185</v>
      </c>
      <c r="E4" s="1017"/>
      <c r="F4" s="1017" t="s">
        <v>168</v>
      </c>
      <c r="G4" s="1010"/>
    </row>
    <row r="5" spans="1:7" s="179" customFormat="1">
      <c r="A5" s="243" t="s">
        <v>851</v>
      </c>
      <c r="B5" s="228" t="s">
        <v>237</v>
      </c>
      <c r="C5" s="869" t="s">
        <v>1739</v>
      </c>
      <c r="D5" s="228" t="s">
        <v>237</v>
      </c>
      <c r="E5" s="869" t="s">
        <v>1739</v>
      </c>
      <c r="F5" s="228" t="s">
        <v>237</v>
      </c>
      <c r="G5" s="866" t="s">
        <v>1739</v>
      </c>
    </row>
    <row r="6" spans="1:7" s="179" customFormat="1" ht="42">
      <c r="A6" s="244"/>
      <c r="B6" s="231" t="s">
        <v>241</v>
      </c>
      <c r="C6" s="873" t="s">
        <v>1738</v>
      </c>
      <c r="D6" s="698" t="s">
        <v>241</v>
      </c>
      <c r="E6" s="873" t="s">
        <v>1738</v>
      </c>
      <c r="F6" s="868" t="s">
        <v>241</v>
      </c>
      <c r="G6" s="886" t="s">
        <v>1738</v>
      </c>
    </row>
    <row r="7" spans="1:7" s="179" customFormat="1" ht="24" customHeight="1">
      <c r="A7" s="242" t="s">
        <v>51</v>
      </c>
      <c r="B7" s="535">
        <v>7658</v>
      </c>
      <c r="C7" s="739">
        <v>11334.825000000001</v>
      </c>
      <c r="D7" s="739">
        <v>2650</v>
      </c>
      <c r="E7" s="739">
        <v>7188.17</v>
      </c>
      <c r="F7" s="739">
        <v>5008</v>
      </c>
      <c r="G7" s="885">
        <v>4146.6549999999997</v>
      </c>
    </row>
    <row r="8" spans="1:7" ht="24" customHeight="1">
      <c r="A8" s="110" t="s">
        <v>176</v>
      </c>
      <c r="B8" s="35">
        <v>717</v>
      </c>
      <c r="C8" s="732">
        <v>255.0575</v>
      </c>
      <c r="D8" s="732">
        <v>210</v>
      </c>
      <c r="E8" s="732">
        <v>104.33499999999999</v>
      </c>
      <c r="F8" s="732">
        <v>507</v>
      </c>
      <c r="G8" s="732">
        <v>150.7225</v>
      </c>
    </row>
    <row r="9" spans="1:7" ht="24" customHeight="1">
      <c r="A9" s="110" t="s">
        <v>1443</v>
      </c>
      <c r="B9" s="35">
        <v>854</v>
      </c>
      <c r="C9" s="732">
        <v>886.98249999999996</v>
      </c>
      <c r="D9" s="732">
        <v>350</v>
      </c>
      <c r="E9" s="732">
        <v>557.41250000000002</v>
      </c>
      <c r="F9" s="732">
        <v>504</v>
      </c>
      <c r="G9" s="732">
        <v>329.57</v>
      </c>
    </row>
    <row r="10" spans="1:7" ht="24" customHeight="1">
      <c r="A10" s="110" t="s">
        <v>1444</v>
      </c>
      <c r="B10" s="35">
        <v>894</v>
      </c>
      <c r="C10" s="732">
        <v>1061.6675</v>
      </c>
      <c r="D10" s="732">
        <v>292</v>
      </c>
      <c r="E10" s="732">
        <v>656.73500000000001</v>
      </c>
      <c r="F10" s="732">
        <v>602</v>
      </c>
      <c r="G10" s="732">
        <v>404.9325</v>
      </c>
    </row>
    <row r="11" spans="1:7" ht="24" customHeight="1">
      <c r="A11" s="110" t="s">
        <v>1445</v>
      </c>
      <c r="B11" s="35">
        <v>2003</v>
      </c>
      <c r="C11" s="732">
        <v>2712</v>
      </c>
      <c r="D11" s="732">
        <v>706</v>
      </c>
      <c r="E11" s="732">
        <v>1727.8875</v>
      </c>
      <c r="F11" s="732">
        <v>1297</v>
      </c>
      <c r="G11" s="732">
        <v>984.11249999999995</v>
      </c>
    </row>
    <row r="12" spans="1:7" ht="24" customHeight="1">
      <c r="A12" s="110" t="s">
        <v>177</v>
      </c>
      <c r="B12" s="35">
        <v>2045</v>
      </c>
      <c r="C12" s="732">
        <v>3259</v>
      </c>
      <c r="D12" s="732">
        <v>672</v>
      </c>
      <c r="E12" s="732">
        <v>1991.37</v>
      </c>
      <c r="F12" s="732">
        <v>1373</v>
      </c>
      <c r="G12" s="732">
        <v>1268.43</v>
      </c>
    </row>
    <row r="13" spans="1:7" ht="24" customHeight="1">
      <c r="A13" s="110" t="s">
        <v>178</v>
      </c>
      <c r="B13" s="35">
        <v>682</v>
      </c>
      <c r="C13" s="732">
        <v>1531.8275000000001</v>
      </c>
      <c r="D13" s="732">
        <v>232</v>
      </c>
      <c r="E13" s="732">
        <v>1005.6775</v>
      </c>
      <c r="F13" s="732">
        <v>450</v>
      </c>
      <c r="G13" s="732">
        <v>526.15</v>
      </c>
    </row>
    <row r="14" spans="1:7" ht="24" customHeight="1">
      <c r="A14" s="110" t="s">
        <v>179</v>
      </c>
      <c r="B14" s="35">
        <v>423</v>
      </c>
      <c r="C14" s="732">
        <v>1196.24</v>
      </c>
      <c r="D14" s="732">
        <v>173</v>
      </c>
      <c r="E14" s="732">
        <v>810.25250000000005</v>
      </c>
      <c r="F14" s="732">
        <v>250</v>
      </c>
      <c r="G14" s="732">
        <v>385.98750000000001</v>
      </c>
    </row>
    <row r="15" spans="1:7" ht="24" customHeight="1">
      <c r="A15" s="111" t="s">
        <v>787</v>
      </c>
      <c r="B15" s="427">
        <v>40</v>
      </c>
      <c r="C15" s="740">
        <v>432</v>
      </c>
      <c r="D15" s="740">
        <v>15</v>
      </c>
      <c r="E15" s="740">
        <v>334.5</v>
      </c>
      <c r="F15" s="740">
        <v>25</v>
      </c>
      <c r="G15" s="740">
        <v>96.75</v>
      </c>
    </row>
    <row r="17" spans="1:1">
      <c r="A17" s="2"/>
    </row>
  </sheetData>
  <mergeCells count="3">
    <mergeCell ref="B4:C4"/>
    <mergeCell ref="D4:E4"/>
    <mergeCell ref="F4:G4"/>
  </mergeCells>
  <pageMargins left="0.39370078740157483" right="0.39370078740157483" top="0.78740157480314965" bottom="0.39370078740157483" header="0.19685039370078741" footer="0.19685039370078741"/>
  <pageSetup paperSize="9" scale="85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>
  <sheetPr>
    <tabColor rgb="FF00B050"/>
  </sheetPr>
  <dimension ref="A1:H57"/>
  <sheetViews>
    <sheetView topLeftCell="A46" workbookViewId="0">
      <selection activeCell="A29" sqref="A29"/>
    </sheetView>
  </sheetViews>
  <sheetFormatPr defaultRowHeight="21"/>
  <cols>
    <col min="1" max="1" width="20.75" style="3" customWidth="1"/>
    <col min="2" max="2" width="27.25" style="3" customWidth="1"/>
    <col min="3" max="3" width="18.75" style="3" customWidth="1"/>
    <col min="4" max="4" width="16" style="3" customWidth="1"/>
    <col min="5" max="5" width="18.125" style="3" customWidth="1"/>
    <col min="6" max="6" width="15.625" style="3" customWidth="1"/>
    <col min="7" max="7" width="18.75" style="3" customWidth="1"/>
    <col min="8" max="8" width="16.125" style="3" customWidth="1"/>
    <col min="9" max="16384" width="9" style="3"/>
  </cols>
  <sheetData>
    <row r="1" spans="1:8" s="178" customFormat="1">
      <c r="A1" s="177" t="s">
        <v>1656</v>
      </c>
      <c r="B1" s="177"/>
    </row>
    <row r="2" spans="1:8" s="178" customFormat="1">
      <c r="A2" s="177" t="s">
        <v>1740</v>
      </c>
      <c r="B2" s="177"/>
      <c r="H2" s="505" t="s">
        <v>57</v>
      </c>
    </row>
    <row r="3" spans="1:8" s="179" customFormat="1">
      <c r="A3" s="1025" t="s">
        <v>1741</v>
      </c>
      <c r="B3" s="1025"/>
      <c r="C3" s="1025"/>
      <c r="D3" s="1025"/>
      <c r="E3" s="1025"/>
      <c r="F3" s="1025"/>
      <c r="G3" s="1025"/>
      <c r="H3" s="505" t="s">
        <v>59</v>
      </c>
    </row>
    <row r="4" spans="1:8" s="179" customFormat="1" ht="20.25" customHeight="1">
      <c r="A4" s="263"/>
      <c r="B4" s="263"/>
      <c r="C4" s="263"/>
      <c r="D4" s="263"/>
      <c r="E4" s="884"/>
      <c r="F4" s="884"/>
      <c r="G4" s="884"/>
      <c r="H4" s="872"/>
    </row>
    <row r="5" spans="1:8" s="179" customFormat="1" ht="21.75" customHeight="1">
      <c r="A5" s="288"/>
      <c r="B5" s="289"/>
      <c r="C5" s="964" t="s">
        <v>42</v>
      </c>
      <c r="D5" s="971"/>
      <c r="E5" s="1010" t="s">
        <v>853</v>
      </c>
      <c r="F5" s="1011"/>
      <c r="G5" s="1011"/>
      <c r="H5" s="1011"/>
    </row>
    <row r="6" spans="1:8" s="179" customFormat="1">
      <c r="A6" s="980" t="s">
        <v>854</v>
      </c>
      <c r="B6" s="981"/>
      <c r="C6" s="1026" t="s">
        <v>36</v>
      </c>
      <c r="D6" s="1027"/>
      <c r="E6" s="1010" t="s">
        <v>855</v>
      </c>
      <c r="F6" s="1012"/>
      <c r="G6" s="1010" t="s">
        <v>856</v>
      </c>
      <c r="H6" s="914"/>
    </row>
    <row r="7" spans="1:8" s="179" customFormat="1">
      <c r="A7" s="980" t="s">
        <v>1742</v>
      </c>
      <c r="B7" s="981"/>
      <c r="C7" s="386" t="s">
        <v>237</v>
      </c>
      <c r="D7" s="869" t="s">
        <v>1739</v>
      </c>
      <c r="E7" s="386" t="s">
        <v>237</v>
      </c>
      <c r="F7" s="869" t="s">
        <v>1739</v>
      </c>
      <c r="G7" s="866" t="s">
        <v>237</v>
      </c>
      <c r="H7" s="902" t="s">
        <v>1739</v>
      </c>
    </row>
    <row r="8" spans="1:8" s="179" customFormat="1" ht="42">
      <c r="A8" s="285"/>
      <c r="B8" s="244"/>
      <c r="C8" s="387" t="s">
        <v>241</v>
      </c>
      <c r="D8" s="873" t="s">
        <v>1738</v>
      </c>
      <c r="E8" s="387" t="s">
        <v>241</v>
      </c>
      <c r="F8" s="873" t="s">
        <v>1738</v>
      </c>
      <c r="G8" s="867" t="s">
        <v>241</v>
      </c>
      <c r="H8" s="886" t="s">
        <v>1738</v>
      </c>
    </row>
    <row r="9" spans="1:8">
      <c r="A9" s="29" t="s">
        <v>1501</v>
      </c>
      <c r="B9" s="25" t="s">
        <v>1502</v>
      </c>
      <c r="C9" s="286">
        <v>8</v>
      </c>
      <c r="D9" s="286">
        <v>6.05</v>
      </c>
      <c r="E9" s="286">
        <v>5</v>
      </c>
      <c r="F9" s="286">
        <v>2.0499999999999998</v>
      </c>
      <c r="G9" s="286">
        <v>3</v>
      </c>
      <c r="H9" s="35">
        <v>4</v>
      </c>
    </row>
    <row r="10" spans="1:8">
      <c r="A10" s="29" t="s">
        <v>1503</v>
      </c>
      <c r="B10" s="25" t="s">
        <v>1743</v>
      </c>
      <c r="C10" s="287">
        <v>1</v>
      </c>
      <c r="D10" s="287">
        <v>0.875</v>
      </c>
      <c r="E10" s="287" t="s">
        <v>53</v>
      </c>
      <c r="F10" s="287" t="s">
        <v>53</v>
      </c>
      <c r="G10" s="287">
        <v>1</v>
      </c>
      <c r="H10" s="35">
        <v>0.875</v>
      </c>
    </row>
    <row r="11" spans="1:8">
      <c r="A11" s="29" t="s">
        <v>1504</v>
      </c>
      <c r="B11" s="25" t="s">
        <v>1505</v>
      </c>
      <c r="C11" s="287">
        <v>7</v>
      </c>
      <c r="D11" s="287">
        <v>4.2249999999999996</v>
      </c>
      <c r="E11" s="287">
        <v>2</v>
      </c>
      <c r="F11" s="287">
        <v>1.125</v>
      </c>
      <c r="G11" s="287">
        <v>5</v>
      </c>
      <c r="H11" s="35">
        <v>3.1</v>
      </c>
    </row>
    <row r="12" spans="1:8">
      <c r="A12" s="29" t="s">
        <v>1506</v>
      </c>
      <c r="B12" s="25" t="s">
        <v>1744</v>
      </c>
      <c r="C12" s="287">
        <v>3</v>
      </c>
      <c r="D12" s="287">
        <v>6.375</v>
      </c>
      <c r="E12" s="287" t="s">
        <v>53</v>
      </c>
      <c r="F12" s="287" t="s">
        <v>53</v>
      </c>
      <c r="G12" s="287">
        <v>3</v>
      </c>
      <c r="H12" s="35">
        <v>6.375</v>
      </c>
    </row>
    <row r="13" spans="1:8">
      <c r="A13" s="29" t="s">
        <v>1507</v>
      </c>
      <c r="B13" s="25" t="s">
        <v>1508</v>
      </c>
      <c r="C13" s="287">
        <v>48</v>
      </c>
      <c r="D13" s="287">
        <v>29.864999999999998</v>
      </c>
      <c r="E13" s="287">
        <v>10</v>
      </c>
      <c r="F13" s="287">
        <v>13.25</v>
      </c>
      <c r="G13" s="287">
        <v>38</v>
      </c>
      <c r="H13" s="35">
        <v>16.614999999999998</v>
      </c>
    </row>
    <row r="14" spans="1:8">
      <c r="A14" s="29" t="s">
        <v>1509</v>
      </c>
      <c r="B14" s="25" t="s">
        <v>1745</v>
      </c>
      <c r="C14" s="287">
        <v>5</v>
      </c>
      <c r="D14" s="287">
        <v>4.75</v>
      </c>
      <c r="E14" s="287">
        <v>1</v>
      </c>
      <c r="F14" s="287">
        <v>1.5</v>
      </c>
      <c r="G14" s="287">
        <v>4</v>
      </c>
      <c r="H14" s="35">
        <v>3.25</v>
      </c>
    </row>
    <row r="15" spans="1:8">
      <c r="A15" s="29" t="s">
        <v>1510</v>
      </c>
      <c r="B15" s="25" t="s">
        <v>1511</v>
      </c>
      <c r="C15" s="287">
        <v>3</v>
      </c>
      <c r="D15" s="287">
        <v>6.5</v>
      </c>
      <c r="E15" s="287">
        <v>2</v>
      </c>
      <c r="F15" s="287">
        <v>0.5</v>
      </c>
      <c r="G15" s="287">
        <v>1</v>
      </c>
      <c r="H15" s="35">
        <v>6</v>
      </c>
    </row>
    <row r="16" spans="1:8">
      <c r="A16" s="29" t="s">
        <v>1512</v>
      </c>
      <c r="B16" s="25" t="s">
        <v>1513</v>
      </c>
      <c r="C16" s="287">
        <v>25</v>
      </c>
      <c r="D16" s="287">
        <v>29</v>
      </c>
      <c r="E16" s="287">
        <v>6</v>
      </c>
      <c r="F16" s="287">
        <v>5.625</v>
      </c>
      <c r="G16" s="287">
        <v>19</v>
      </c>
      <c r="H16" s="35">
        <v>22.86</v>
      </c>
    </row>
    <row r="17" spans="1:8">
      <c r="A17" s="29" t="s">
        <v>1514</v>
      </c>
      <c r="B17" s="25" t="s">
        <v>1515</v>
      </c>
      <c r="C17" s="287">
        <v>41</v>
      </c>
      <c r="D17" s="287">
        <v>61</v>
      </c>
      <c r="E17" s="287">
        <v>10</v>
      </c>
      <c r="F17" s="287">
        <v>14.387499999999999</v>
      </c>
      <c r="G17" s="287">
        <v>31</v>
      </c>
      <c r="H17" s="35">
        <v>47.125</v>
      </c>
    </row>
    <row r="18" spans="1:8">
      <c r="A18" s="29" t="s">
        <v>857</v>
      </c>
      <c r="B18" s="25" t="s">
        <v>1746</v>
      </c>
      <c r="C18" s="287">
        <v>179</v>
      </c>
      <c r="D18" s="287">
        <v>164.88</v>
      </c>
      <c r="E18" s="287">
        <v>34</v>
      </c>
      <c r="F18" s="287">
        <v>26.625</v>
      </c>
      <c r="G18" s="287">
        <v>145</v>
      </c>
      <c r="H18" s="35">
        <v>138.255</v>
      </c>
    </row>
    <row r="19" spans="1:8">
      <c r="A19" s="29" t="s">
        <v>1516</v>
      </c>
      <c r="B19" s="25" t="s">
        <v>1517</v>
      </c>
      <c r="C19" s="287">
        <v>4</v>
      </c>
      <c r="D19" s="287">
        <v>7</v>
      </c>
      <c r="E19" s="287">
        <v>1</v>
      </c>
      <c r="F19" s="287">
        <v>0.5</v>
      </c>
      <c r="G19" s="287">
        <v>3</v>
      </c>
      <c r="H19" s="35">
        <v>5.75</v>
      </c>
    </row>
    <row r="20" spans="1:8">
      <c r="A20" s="29" t="s">
        <v>858</v>
      </c>
      <c r="B20" s="25" t="s">
        <v>1747</v>
      </c>
      <c r="C20" s="287">
        <v>2984</v>
      </c>
      <c r="D20" s="287">
        <v>1866.1824999999999</v>
      </c>
      <c r="E20" s="287">
        <v>1912</v>
      </c>
      <c r="F20" s="287">
        <v>974.44500000000005</v>
      </c>
      <c r="G20" s="287">
        <v>1072</v>
      </c>
      <c r="H20" s="35">
        <v>891.73749999999995</v>
      </c>
    </row>
    <row r="21" spans="1:8">
      <c r="A21" s="29" t="s">
        <v>859</v>
      </c>
      <c r="B21" s="25" t="s">
        <v>1748</v>
      </c>
      <c r="C21" s="287">
        <v>250</v>
      </c>
      <c r="D21" s="287">
        <v>153</v>
      </c>
      <c r="E21" s="287">
        <v>197</v>
      </c>
      <c r="F21" s="287">
        <v>107.46250000000001</v>
      </c>
      <c r="G21" s="287">
        <v>53</v>
      </c>
      <c r="H21" s="35">
        <v>46.225000000000001</v>
      </c>
    </row>
    <row r="22" spans="1:8">
      <c r="A22" s="29" t="s">
        <v>860</v>
      </c>
      <c r="B22" s="25" t="s">
        <v>1749</v>
      </c>
      <c r="C22" s="287">
        <v>560</v>
      </c>
      <c r="D22" s="287">
        <v>456</v>
      </c>
      <c r="E22" s="287">
        <v>127</v>
      </c>
      <c r="F22" s="287">
        <v>91.924999999999997</v>
      </c>
      <c r="G22" s="287">
        <v>433</v>
      </c>
      <c r="H22" s="35">
        <v>363.54</v>
      </c>
    </row>
    <row r="23" spans="1:8">
      <c r="A23" s="29" t="s">
        <v>1518</v>
      </c>
      <c r="B23" s="25" t="s">
        <v>1762</v>
      </c>
      <c r="C23" s="287">
        <v>59</v>
      </c>
      <c r="D23" s="287">
        <v>51</v>
      </c>
      <c r="E23" s="287">
        <v>29</v>
      </c>
      <c r="F23" s="287">
        <v>27.2</v>
      </c>
      <c r="G23" s="287">
        <v>30</v>
      </c>
      <c r="H23" s="35">
        <v>24.3</v>
      </c>
    </row>
    <row r="24" spans="1:8">
      <c r="A24" s="29" t="s">
        <v>1519</v>
      </c>
      <c r="B24" s="25" t="s">
        <v>1520</v>
      </c>
      <c r="C24" s="287">
        <v>73</v>
      </c>
      <c r="D24" s="287">
        <v>61.5</v>
      </c>
      <c r="E24" s="287">
        <v>22</v>
      </c>
      <c r="F24" s="287">
        <v>16.75</v>
      </c>
      <c r="G24" s="287">
        <v>51</v>
      </c>
      <c r="H24" s="35">
        <v>44.75</v>
      </c>
    </row>
    <row r="25" spans="1:8">
      <c r="A25" s="29" t="s">
        <v>861</v>
      </c>
      <c r="B25" s="25" t="s">
        <v>1750</v>
      </c>
      <c r="C25" s="287">
        <v>3927</v>
      </c>
      <c r="D25" s="287">
        <v>6885</v>
      </c>
      <c r="E25" s="287">
        <v>2029</v>
      </c>
      <c r="F25" s="287">
        <v>4993.8374999999996</v>
      </c>
      <c r="G25" s="287">
        <v>1898</v>
      </c>
      <c r="H25" s="35">
        <v>1890.585</v>
      </c>
    </row>
    <row r="26" spans="1:8">
      <c r="A26" s="29" t="s">
        <v>862</v>
      </c>
      <c r="B26" s="25" t="s">
        <v>1751</v>
      </c>
      <c r="C26" s="287">
        <v>135</v>
      </c>
      <c r="D26" s="287">
        <v>161.48750000000001</v>
      </c>
      <c r="E26" s="287">
        <v>25</v>
      </c>
      <c r="F26" s="287">
        <v>39</v>
      </c>
      <c r="G26" s="287">
        <v>110</v>
      </c>
      <c r="H26" s="35">
        <v>122.4875</v>
      </c>
    </row>
    <row r="27" spans="1:8">
      <c r="A27" s="29" t="s">
        <v>1521</v>
      </c>
      <c r="B27" s="25" t="s">
        <v>1522</v>
      </c>
      <c r="C27" s="287">
        <v>41</v>
      </c>
      <c r="D27" s="287">
        <v>76.625</v>
      </c>
      <c r="E27" s="287">
        <v>8</v>
      </c>
      <c r="F27" s="287">
        <v>28.5</v>
      </c>
      <c r="G27" s="287">
        <v>33</v>
      </c>
      <c r="H27" s="35">
        <v>48.125</v>
      </c>
    </row>
    <row r="28" spans="1:8">
      <c r="A28" s="177" t="s">
        <v>1823</v>
      </c>
      <c r="B28" s="177"/>
      <c r="C28" s="178"/>
      <c r="D28" s="178"/>
      <c r="E28" s="178"/>
      <c r="F28" s="178"/>
      <c r="G28" s="178"/>
      <c r="H28" s="178"/>
    </row>
    <row r="29" spans="1:8" s="178" customFormat="1">
      <c r="A29" s="177" t="s">
        <v>1740</v>
      </c>
      <c r="B29" s="177"/>
      <c r="H29" s="505" t="s">
        <v>57</v>
      </c>
    </row>
    <row r="30" spans="1:8" s="178" customFormat="1">
      <c r="A30" s="1025" t="s">
        <v>1752</v>
      </c>
      <c r="B30" s="1025"/>
      <c r="C30" s="1025"/>
      <c r="D30" s="1025"/>
      <c r="E30" s="1025"/>
      <c r="F30" s="1025"/>
      <c r="G30" s="1025"/>
      <c r="H30" s="505" t="s">
        <v>59</v>
      </c>
    </row>
    <row r="31" spans="1:8" s="178" customFormat="1" ht="17.25" customHeight="1">
      <c r="A31" s="263"/>
      <c r="B31" s="263"/>
      <c r="C31" s="263"/>
      <c r="D31" s="263"/>
      <c r="E31" s="263"/>
      <c r="F31" s="263"/>
      <c r="G31" s="263"/>
      <c r="H31" s="872"/>
    </row>
    <row r="32" spans="1:8" s="179" customFormat="1">
      <c r="A32" s="288"/>
      <c r="B32" s="289"/>
      <c r="C32" s="964" t="s">
        <v>42</v>
      </c>
      <c r="D32" s="971"/>
      <c r="E32" s="1010" t="s">
        <v>853</v>
      </c>
      <c r="F32" s="1011"/>
      <c r="G32" s="1011"/>
      <c r="H32" s="1011"/>
    </row>
    <row r="33" spans="1:8" s="179" customFormat="1" ht="18" customHeight="1">
      <c r="A33" s="980" t="s">
        <v>854</v>
      </c>
      <c r="B33" s="981"/>
      <c r="C33" s="1026" t="s">
        <v>36</v>
      </c>
      <c r="D33" s="1027"/>
      <c r="E33" s="1010" t="s">
        <v>855</v>
      </c>
      <c r="F33" s="1012"/>
      <c r="G33" s="1010" t="s">
        <v>856</v>
      </c>
      <c r="H33" s="914"/>
    </row>
    <row r="34" spans="1:8" s="179" customFormat="1">
      <c r="A34" s="980" t="s">
        <v>1742</v>
      </c>
      <c r="B34" s="981"/>
      <c r="C34" s="386" t="s">
        <v>237</v>
      </c>
      <c r="D34" s="869" t="s">
        <v>1739</v>
      </c>
      <c r="E34" s="386" t="s">
        <v>237</v>
      </c>
      <c r="F34" s="869" t="s">
        <v>1739</v>
      </c>
      <c r="G34" s="866" t="s">
        <v>237</v>
      </c>
      <c r="H34" s="902" t="s">
        <v>1739</v>
      </c>
    </row>
    <row r="35" spans="1:8" s="179" customFormat="1" ht="42">
      <c r="A35" s="285"/>
      <c r="B35" s="244"/>
      <c r="C35" s="387" t="s">
        <v>241</v>
      </c>
      <c r="D35" s="262" t="s">
        <v>1738</v>
      </c>
      <c r="E35" s="262" t="s">
        <v>241</v>
      </c>
      <c r="F35" s="262" t="s">
        <v>1738</v>
      </c>
      <c r="G35" s="887" t="s">
        <v>241</v>
      </c>
      <c r="H35" s="886" t="s">
        <v>1738</v>
      </c>
    </row>
    <row r="36" spans="1:8" s="179" customFormat="1">
      <c r="A36" s="29" t="s">
        <v>1523</v>
      </c>
      <c r="B36" s="25" t="s">
        <v>1524</v>
      </c>
      <c r="C36" s="35">
        <v>5</v>
      </c>
      <c r="D36" s="732">
        <v>4.25</v>
      </c>
      <c r="E36" s="732" t="s">
        <v>53</v>
      </c>
      <c r="F36" s="732" t="s">
        <v>53</v>
      </c>
      <c r="G36" s="732">
        <v>5</v>
      </c>
      <c r="H36" s="732">
        <v>4.25</v>
      </c>
    </row>
    <row r="37" spans="1:8">
      <c r="A37" s="29" t="s">
        <v>1525</v>
      </c>
      <c r="B37" s="25" t="s">
        <v>1526</v>
      </c>
      <c r="C37" s="35">
        <v>58</v>
      </c>
      <c r="D37" s="732">
        <v>54</v>
      </c>
      <c r="E37" s="732">
        <v>13</v>
      </c>
      <c r="F37" s="732">
        <v>8.5500000000000007</v>
      </c>
      <c r="G37" s="732">
        <v>45</v>
      </c>
      <c r="H37" s="732">
        <v>44.5</v>
      </c>
    </row>
    <row r="38" spans="1:8">
      <c r="A38" s="29" t="s">
        <v>1527</v>
      </c>
      <c r="B38" s="25" t="s">
        <v>1528</v>
      </c>
      <c r="C38" s="35">
        <v>2</v>
      </c>
      <c r="D38" s="732">
        <v>1.5</v>
      </c>
      <c r="E38" s="732" t="s">
        <v>53</v>
      </c>
      <c r="F38" s="732" t="s">
        <v>53</v>
      </c>
      <c r="G38" s="732">
        <v>2</v>
      </c>
      <c r="H38" s="732">
        <v>1.5</v>
      </c>
    </row>
    <row r="39" spans="1:8" ht="21.75" customHeight="1">
      <c r="A39" s="29" t="s">
        <v>1529</v>
      </c>
      <c r="B39" s="25" t="s">
        <v>1530</v>
      </c>
      <c r="C39" s="35">
        <v>5</v>
      </c>
      <c r="D39" s="732">
        <v>3.375</v>
      </c>
      <c r="E39" s="732">
        <v>1</v>
      </c>
      <c r="F39" s="732" t="s">
        <v>53</v>
      </c>
      <c r="G39" s="732">
        <v>4</v>
      </c>
      <c r="H39" s="732">
        <v>3</v>
      </c>
    </row>
    <row r="40" spans="1:8">
      <c r="A40" s="29" t="s">
        <v>1531</v>
      </c>
      <c r="B40" s="25" t="s">
        <v>1532</v>
      </c>
      <c r="C40" s="35">
        <v>1</v>
      </c>
      <c r="D40" s="732">
        <v>0.5</v>
      </c>
      <c r="E40" s="732" t="s">
        <v>53</v>
      </c>
      <c r="F40" s="732" t="s">
        <v>53</v>
      </c>
      <c r="G40" s="732">
        <v>1</v>
      </c>
      <c r="H40" s="732">
        <v>0.5</v>
      </c>
    </row>
    <row r="41" spans="1:8">
      <c r="A41" s="29" t="s">
        <v>863</v>
      </c>
      <c r="B41" s="25" t="s">
        <v>864</v>
      </c>
      <c r="C41" s="35">
        <v>78</v>
      </c>
      <c r="D41" s="732">
        <v>141.44999999999999</v>
      </c>
      <c r="E41" s="732">
        <v>24</v>
      </c>
      <c r="F41" s="732">
        <v>69.45</v>
      </c>
      <c r="G41" s="732">
        <v>54</v>
      </c>
      <c r="H41" s="732">
        <v>72</v>
      </c>
    </row>
    <row r="42" spans="1:8">
      <c r="A42" s="29" t="s">
        <v>1533</v>
      </c>
      <c r="B42" s="25" t="s">
        <v>1534</v>
      </c>
      <c r="C42" s="35">
        <v>4</v>
      </c>
      <c r="D42" s="732">
        <v>2.75</v>
      </c>
      <c r="E42" s="732">
        <v>1</v>
      </c>
      <c r="F42" s="732">
        <v>1</v>
      </c>
      <c r="G42" s="732">
        <v>3</v>
      </c>
      <c r="H42" s="732">
        <v>1.75</v>
      </c>
    </row>
    <row r="43" spans="1:8">
      <c r="A43" s="29" t="s">
        <v>1535</v>
      </c>
      <c r="B43" s="25" t="s">
        <v>1536</v>
      </c>
      <c r="C43" s="35">
        <v>13</v>
      </c>
      <c r="D43" s="732">
        <v>25</v>
      </c>
      <c r="E43" s="732">
        <v>7</v>
      </c>
      <c r="F43" s="732">
        <v>14.66</v>
      </c>
      <c r="G43" s="732">
        <v>6</v>
      </c>
      <c r="H43" s="732">
        <v>9.7524999999999995</v>
      </c>
    </row>
    <row r="44" spans="1:8">
      <c r="A44" s="29" t="s">
        <v>1537</v>
      </c>
      <c r="B44" s="25" t="s">
        <v>1538</v>
      </c>
      <c r="C44" s="35">
        <v>3</v>
      </c>
      <c r="D44" s="732">
        <v>2.125</v>
      </c>
      <c r="E44" s="732">
        <v>1</v>
      </c>
      <c r="F44" s="732">
        <v>1</v>
      </c>
      <c r="G44" s="732">
        <v>2</v>
      </c>
      <c r="H44" s="732">
        <v>1.125</v>
      </c>
    </row>
    <row r="45" spans="1:8">
      <c r="A45" s="29" t="s">
        <v>1539</v>
      </c>
      <c r="B45" s="25" t="s">
        <v>1540</v>
      </c>
      <c r="C45" s="35">
        <v>1</v>
      </c>
      <c r="D45" s="732" t="s">
        <v>53</v>
      </c>
      <c r="E45" s="732">
        <v>1</v>
      </c>
      <c r="F45" s="732" t="s">
        <v>53</v>
      </c>
      <c r="G45" s="732" t="s">
        <v>53</v>
      </c>
      <c r="H45" s="732" t="s">
        <v>53</v>
      </c>
    </row>
    <row r="46" spans="1:8">
      <c r="A46" s="29" t="s">
        <v>1541</v>
      </c>
      <c r="B46" s="25" t="s">
        <v>1542</v>
      </c>
      <c r="C46" s="35">
        <v>1</v>
      </c>
      <c r="D46" s="732">
        <v>1</v>
      </c>
      <c r="E46" s="732" t="s">
        <v>53</v>
      </c>
      <c r="F46" s="732" t="s">
        <v>53</v>
      </c>
      <c r="G46" s="732">
        <v>1</v>
      </c>
      <c r="H46" s="732">
        <v>1</v>
      </c>
    </row>
    <row r="47" spans="1:8">
      <c r="A47" s="29" t="s">
        <v>1543</v>
      </c>
      <c r="B47" s="25" t="s">
        <v>1538</v>
      </c>
      <c r="C47" s="35">
        <f>112+270</f>
        <v>382</v>
      </c>
      <c r="D47" s="732">
        <f>83+468</f>
        <v>551</v>
      </c>
      <c r="E47" s="732">
        <f>8+121</f>
        <v>129</v>
      </c>
      <c r="F47" s="732">
        <f>14+213</f>
        <v>227</v>
      </c>
      <c r="G47" s="732">
        <f>104+149</f>
        <v>253</v>
      </c>
      <c r="H47" s="732">
        <f>69+255</f>
        <v>324</v>
      </c>
    </row>
    <row r="48" spans="1:8">
      <c r="A48" s="29" t="s">
        <v>1544</v>
      </c>
      <c r="B48" s="25" t="s">
        <v>1545</v>
      </c>
      <c r="C48" s="35">
        <v>9</v>
      </c>
      <c r="D48" s="732">
        <v>19.850000000000001</v>
      </c>
      <c r="E48" s="732">
        <v>6</v>
      </c>
      <c r="F48" s="732">
        <v>1.35</v>
      </c>
      <c r="G48" s="732">
        <v>3</v>
      </c>
      <c r="H48" s="732">
        <v>18.5</v>
      </c>
    </row>
    <row r="49" spans="1:8">
      <c r="A49" s="29" t="s">
        <v>1546</v>
      </c>
      <c r="B49" s="25" t="s">
        <v>1547</v>
      </c>
      <c r="C49" s="35">
        <v>278</v>
      </c>
      <c r="D49" s="732">
        <v>57.634999999999998</v>
      </c>
      <c r="E49" s="732">
        <v>270</v>
      </c>
      <c r="F49" s="732">
        <v>56.072499999999998</v>
      </c>
      <c r="G49" s="732">
        <v>8</v>
      </c>
      <c r="H49" s="732">
        <v>1.5625</v>
      </c>
    </row>
    <row r="50" spans="1:8">
      <c r="A50" s="29" t="s">
        <v>865</v>
      </c>
      <c r="B50" s="25" t="s">
        <v>866</v>
      </c>
      <c r="C50" s="35">
        <v>31</v>
      </c>
      <c r="D50" s="732">
        <v>423.5</v>
      </c>
      <c r="E50" s="732">
        <v>30</v>
      </c>
      <c r="F50" s="732">
        <v>403.5</v>
      </c>
      <c r="G50" s="732">
        <v>1</v>
      </c>
      <c r="H50" s="732">
        <v>20</v>
      </c>
    </row>
    <row r="51" spans="1:8" ht="42">
      <c r="A51" s="29" t="s">
        <v>1548</v>
      </c>
      <c r="B51" s="25" t="s">
        <v>1549</v>
      </c>
      <c r="C51" s="35">
        <v>2</v>
      </c>
      <c r="D51" s="732">
        <v>17</v>
      </c>
      <c r="E51" s="732">
        <v>2</v>
      </c>
      <c r="F51" s="732">
        <v>17</v>
      </c>
      <c r="G51" s="732" t="s">
        <v>53</v>
      </c>
      <c r="H51" s="732" t="s">
        <v>53</v>
      </c>
    </row>
    <row r="52" spans="1:8">
      <c r="A52" s="29" t="s">
        <v>1550</v>
      </c>
      <c r="B52" s="25" t="s">
        <v>1551</v>
      </c>
      <c r="C52" s="35">
        <v>2</v>
      </c>
      <c r="D52" s="732" t="s">
        <v>53</v>
      </c>
      <c r="E52" s="732">
        <v>2</v>
      </c>
      <c r="F52" s="732" t="s">
        <v>53</v>
      </c>
      <c r="G52" s="732" t="s">
        <v>53</v>
      </c>
      <c r="H52" s="732" t="s">
        <v>53</v>
      </c>
    </row>
    <row r="53" spans="1:8">
      <c r="A53" s="414" t="s">
        <v>1552</v>
      </c>
      <c r="B53" s="415" t="s">
        <v>1553</v>
      </c>
      <c r="C53" s="416">
        <v>1</v>
      </c>
      <c r="D53" s="740" t="s">
        <v>53</v>
      </c>
      <c r="E53" s="740">
        <v>1</v>
      </c>
      <c r="F53" s="740" t="s">
        <v>53</v>
      </c>
      <c r="G53" s="740" t="s">
        <v>53</v>
      </c>
      <c r="H53" s="740" t="s">
        <v>53</v>
      </c>
    </row>
    <row r="55" spans="1:8" s="9" customFormat="1">
      <c r="A55" s="10"/>
      <c r="B55" s="10"/>
    </row>
    <row r="56" spans="1:8" s="9" customFormat="1">
      <c r="A56" s="10"/>
      <c r="B56" s="10"/>
    </row>
    <row r="57" spans="1:8" s="9" customFormat="1">
      <c r="A57" s="10"/>
      <c r="B57" s="10"/>
    </row>
  </sheetData>
  <mergeCells count="16">
    <mergeCell ref="A3:G3"/>
    <mergeCell ref="A30:G30"/>
    <mergeCell ref="A7:B7"/>
    <mergeCell ref="C5:D5"/>
    <mergeCell ref="E5:H5"/>
    <mergeCell ref="A6:B6"/>
    <mergeCell ref="C6:D6"/>
    <mergeCell ref="E6:F6"/>
    <mergeCell ref="G6:H6"/>
    <mergeCell ref="A34:B34"/>
    <mergeCell ref="C32:D32"/>
    <mergeCell ref="E32:H32"/>
    <mergeCell ref="A33:B33"/>
    <mergeCell ref="C33:D33"/>
    <mergeCell ref="E33:F33"/>
    <mergeCell ref="G33:H33"/>
  </mergeCells>
  <pageMargins left="0.39370078740157483" right="0.39370078740157483" top="0.78740157480314965" bottom="0.39370078740157483" header="0.19685039370078741" footer="0.19685039370078741"/>
  <pageSetup paperSize="9" scale="85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>
  <sheetPr>
    <tabColor rgb="FF00B050"/>
  </sheetPr>
  <dimension ref="A1:N71"/>
  <sheetViews>
    <sheetView topLeftCell="A32" workbookViewId="0">
      <selection activeCell="G100" sqref="G100"/>
    </sheetView>
  </sheetViews>
  <sheetFormatPr defaultRowHeight="21"/>
  <cols>
    <col min="1" max="1" width="16.25" style="3" customWidth="1"/>
    <col min="2" max="2" width="21.75" style="3" customWidth="1"/>
    <col min="3" max="3" width="10.625" style="20" customWidth="1"/>
    <col min="4" max="4" width="10" style="20" customWidth="1"/>
    <col min="5" max="5" width="8.5" style="20" customWidth="1"/>
    <col min="6" max="6" width="7.75" style="20" customWidth="1"/>
    <col min="7" max="7" width="10.875" style="20" customWidth="1"/>
    <col min="8" max="8" width="10.875" style="3" customWidth="1"/>
    <col min="9" max="9" width="9.75" style="3" customWidth="1"/>
    <col min="10" max="10" width="9.25" style="3" customWidth="1"/>
    <col min="11" max="11" width="8.375" style="3" customWidth="1"/>
    <col min="12" max="12" width="7.875" style="3" customWidth="1"/>
    <col min="13" max="13" width="11.375" style="3" customWidth="1"/>
    <col min="14" max="14" width="10.375" style="3" customWidth="1"/>
    <col min="15" max="16384" width="9" style="3"/>
  </cols>
  <sheetData>
    <row r="1" spans="1:14" s="178" customFormat="1">
      <c r="A1" s="177" t="s">
        <v>1657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spans="1:14" s="178" customFormat="1">
      <c r="A2" s="177" t="s">
        <v>1658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</row>
    <row r="3" spans="1:14" s="179" customFormat="1">
      <c r="A3" s="921" t="s">
        <v>1808</v>
      </c>
      <c r="B3" s="921"/>
      <c r="C3" s="921"/>
      <c r="D3" s="921"/>
      <c r="E3" s="921"/>
      <c r="F3" s="921"/>
      <c r="G3" s="921"/>
      <c r="H3" s="921"/>
      <c r="I3" s="921"/>
      <c r="J3" s="921"/>
      <c r="K3" s="921"/>
      <c r="L3" s="921"/>
      <c r="M3" s="921"/>
      <c r="N3" s="921"/>
    </row>
    <row r="4" spans="1:14" s="179" customFormat="1">
      <c r="A4" s="285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</row>
    <row r="5" spans="1:14" s="179" customFormat="1" ht="18" customHeight="1">
      <c r="A5" s="980"/>
      <c r="B5" s="981"/>
      <c r="C5" s="984" t="s">
        <v>867</v>
      </c>
      <c r="D5" s="980"/>
      <c r="E5" s="980"/>
      <c r="F5" s="980"/>
      <c r="G5" s="980"/>
      <c r="H5" s="968"/>
      <c r="I5" s="984" t="s">
        <v>868</v>
      </c>
      <c r="J5" s="980"/>
      <c r="K5" s="980"/>
      <c r="L5" s="980"/>
      <c r="M5" s="980"/>
      <c r="N5" s="969"/>
    </row>
    <row r="6" spans="1:14" s="179" customFormat="1" ht="21" customHeight="1">
      <c r="A6" s="980"/>
      <c r="B6" s="980"/>
      <c r="C6" s="1029" t="s">
        <v>874</v>
      </c>
      <c r="D6" s="1030"/>
      <c r="E6" s="1030"/>
      <c r="F6" s="1030"/>
      <c r="G6" s="1031"/>
      <c r="H6" s="452" t="s">
        <v>875</v>
      </c>
      <c r="I6" s="1029" t="s">
        <v>874</v>
      </c>
      <c r="J6" s="1030"/>
      <c r="K6" s="1030"/>
      <c r="L6" s="1030"/>
      <c r="M6" s="1031"/>
      <c r="N6" s="452" t="s">
        <v>875</v>
      </c>
    </row>
    <row r="7" spans="1:14" s="179" customFormat="1" ht="23.25" customHeight="1">
      <c r="A7" s="980" t="s">
        <v>854</v>
      </c>
      <c r="B7" s="980"/>
      <c r="C7" s="290" t="s">
        <v>876</v>
      </c>
      <c r="D7" s="290" t="s">
        <v>877</v>
      </c>
      <c r="E7" s="290"/>
      <c r="F7" s="290" t="s">
        <v>878</v>
      </c>
      <c r="G7" s="450" t="s">
        <v>879</v>
      </c>
      <c r="H7" s="453" t="s">
        <v>880</v>
      </c>
      <c r="I7" s="290" t="s">
        <v>876</v>
      </c>
      <c r="J7" s="290" t="s">
        <v>877</v>
      </c>
      <c r="K7" s="290"/>
      <c r="L7" s="290" t="s">
        <v>878</v>
      </c>
      <c r="M7" s="450" t="s">
        <v>879</v>
      </c>
      <c r="N7" s="453" t="s">
        <v>881</v>
      </c>
    </row>
    <row r="8" spans="1:14" s="179" customFormat="1" ht="25.5" customHeight="1">
      <c r="A8" s="980" t="s">
        <v>1742</v>
      </c>
      <c r="B8" s="980"/>
      <c r="C8" s="388" t="s">
        <v>172</v>
      </c>
      <c r="D8" s="388" t="s">
        <v>172</v>
      </c>
      <c r="E8" s="388" t="s">
        <v>882</v>
      </c>
      <c r="F8" s="388" t="s">
        <v>883</v>
      </c>
      <c r="G8" s="451" t="s">
        <v>884</v>
      </c>
      <c r="H8" s="453" t="s">
        <v>885</v>
      </c>
      <c r="I8" s="388" t="s">
        <v>172</v>
      </c>
      <c r="J8" s="388" t="s">
        <v>172</v>
      </c>
      <c r="K8" s="388" t="s">
        <v>882</v>
      </c>
      <c r="L8" s="388" t="s">
        <v>883</v>
      </c>
      <c r="M8" s="451" t="s">
        <v>884</v>
      </c>
      <c r="N8" s="453" t="s">
        <v>886</v>
      </c>
    </row>
    <row r="9" spans="1:14" s="179" customFormat="1" ht="21" customHeight="1">
      <c r="A9" s="980"/>
      <c r="B9" s="980"/>
      <c r="C9" s="388" t="s">
        <v>887</v>
      </c>
      <c r="D9" s="388" t="s">
        <v>888</v>
      </c>
      <c r="E9" s="1003" t="s">
        <v>889</v>
      </c>
      <c r="F9" s="1003" t="s">
        <v>890</v>
      </c>
      <c r="G9" s="451" t="s">
        <v>889</v>
      </c>
      <c r="H9" s="453" t="s">
        <v>1580</v>
      </c>
      <c r="I9" s="388" t="s">
        <v>887</v>
      </c>
      <c r="J9" s="388" t="s">
        <v>888</v>
      </c>
      <c r="K9" s="1003" t="s">
        <v>889</v>
      </c>
      <c r="L9" s="1003" t="s">
        <v>890</v>
      </c>
      <c r="M9" s="451" t="s">
        <v>889</v>
      </c>
      <c r="N9" s="453" t="s">
        <v>1582</v>
      </c>
    </row>
    <row r="10" spans="1:14" s="179" customFormat="1" ht="24.75" customHeight="1">
      <c r="A10" s="1028"/>
      <c r="B10" s="1028"/>
      <c r="C10" s="871" t="s">
        <v>891</v>
      </c>
      <c r="D10" s="871" t="s">
        <v>891</v>
      </c>
      <c r="E10" s="1003"/>
      <c r="F10" s="1003"/>
      <c r="G10" s="451" t="s">
        <v>892</v>
      </c>
      <c r="H10" s="453" t="s">
        <v>1581</v>
      </c>
      <c r="I10" s="871" t="s">
        <v>891</v>
      </c>
      <c r="J10" s="871" t="s">
        <v>891</v>
      </c>
      <c r="K10" s="1003"/>
      <c r="L10" s="1003"/>
      <c r="M10" s="451" t="s">
        <v>892</v>
      </c>
      <c r="N10" s="453" t="s">
        <v>1581</v>
      </c>
    </row>
    <row r="11" spans="1:14">
      <c r="A11" s="29" t="s">
        <v>1501</v>
      </c>
      <c r="B11" s="95" t="s">
        <v>1502</v>
      </c>
      <c r="C11" s="896">
        <v>1</v>
      </c>
      <c r="D11" s="792">
        <v>5</v>
      </c>
      <c r="E11" s="792" t="s">
        <v>53</v>
      </c>
      <c r="F11" s="792" t="s">
        <v>53</v>
      </c>
      <c r="G11" s="792" t="s">
        <v>53</v>
      </c>
      <c r="H11" s="792">
        <v>2</v>
      </c>
      <c r="I11" s="792" t="s">
        <v>53</v>
      </c>
      <c r="J11" s="792" t="s">
        <v>53</v>
      </c>
      <c r="K11" s="792" t="s">
        <v>53</v>
      </c>
      <c r="L11" s="792" t="s">
        <v>53</v>
      </c>
      <c r="M11" s="792" t="s">
        <v>53</v>
      </c>
      <c r="N11" s="792" t="s">
        <v>53</v>
      </c>
    </row>
    <row r="12" spans="1:14">
      <c r="A12" s="29" t="s">
        <v>1503</v>
      </c>
      <c r="B12" s="95" t="s">
        <v>1743</v>
      </c>
      <c r="C12" s="539" t="s">
        <v>53</v>
      </c>
      <c r="D12" s="17">
        <v>1</v>
      </c>
      <c r="E12" s="17" t="s">
        <v>53</v>
      </c>
      <c r="F12" s="17" t="s">
        <v>53</v>
      </c>
      <c r="G12" s="17" t="s">
        <v>53</v>
      </c>
      <c r="H12" s="17">
        <v>1</v>
      </c>
      <c r="I12" s="17" t="s">
        <v>53</v>
      </c>
      <c r="J12" s="17" t="s">
        <v>53</v>
      </c>
      <c r="K12" s="17" t="s">
        <v>53</v>
      </c>
      <c r="L12" s="17" t="s">
        <v>53</v>
      </c>
      <c r="M12" s="17" t="s">
        <v>53</v>
      </c>
      <c r="N12" s="17" t="s">
        <v>53</v>
      </c>
    </row>
    <row r="13" spans="1:14">
      <c r="A13" s="29" t="s">
        <v>1504</v>
      </c>
      <c r="B13" s="95" t="s">
        <v>1505</v>
      </c>
      <c r="C13" s="539" t="s">
        <v>53</v>
      </c>
      <c r="D13" s="17">
        <v>7</v>
      </c>
      <c r="E13" s="17" t="s">
        <v>53</v>
      </c>
      <c r="F13" s="17" t="s">
        <v>53</v>
      </c>
      <c r="G13" s="17" t="s">
        <v>53</v>
      </c>
      <c r="H13" s="17" t="s">
        <v>53</v>
      </c>
      <c r="I13" s="17" t="s">
        <v>53</v>
      </c>
      <c r="J13" s="17" t="s">
        <v>53</v>
      </c>
      <c r="K13" s="17" t="s">
        <v>53</v>
      </c>
      <c r="L13" s="17" t="s">
        <v>53</v>
      </c>
      <c r="M13" s="17" t="s">
        <v>53</v>
      </c>
      <c r="N13" s="17" t="s">
        <v>53</v>
      </c>
    </row>
    <row r="14" spans="1:14">
      <c r="A14" s="29" t="s">
        <v>1506</v>
      </c>
      <c r="B14" s="95" t="s">
        <v>1744</v>
      </c>
      <c r="C14" s="539">
        <v>1</v>
      </c>
      <c r="D14" s="17">
        <v>2</v>
      </c>
      <c r="E14" s="17" t="s">
        <v>53</v>
      </c>
      <c r="F14" s="17" t="s">
        <v>53</v>
      </c>
      <c r="G14" s="17" t="s">
        <v>53</v>
      </c>
      <c r="H14" s="17">
        <v>3</v>
      </c>
      <c r="I14" s="17" t="s">
        <v>53</v>
      </c>
      <c r="J14" s="17" t="s">
        <v>53</v>
      </c>
      <c r="K14" s="17" t="s">
        <v>53</v>
      </c>
      <c r="L14" s="17" t="s">
        <v>53</v>
      </c>
      <c r="M14" s="17" t="s">
        <v>53</v>
      </c>
      <c r="N14" s="17" t="s">
        <v>53</v>
      </c>
    </row>
    <row r="15" spans="1:14">
      <c r="A15" s="29" t="s">
        <v>1507</v>
      </c>
      <c r="B15" s="95" t="s">
        <v>1508</v>
      </c>
      <c r="C15" s="539">
        <v>7</v>
      </c>
      <c r="D15" s="17">
        <v>41</v>
      </c>
      <c r="E15" s="17" t="s">
        <v>53</v>
      </c>
      <c r="F15" s="17" t="s">
        <v>53</v>
      </c>
      <c r="G15" s="17" t="s">
        <v>53</v>
      </c>
      <c r="H15" s="17">
        <v>16</v>
      </c>
      <c r="I15" s="17" t="s">
        <v>53</v>
      </c>
      <c r="J15" s="17" t="s">
        <v>53</v>
      </c>
      <c r="K15" s="17" t="s">
        <v>53</v>
      </c>
      <c r="L15" s="17" t="s">
        <v>53</v>
      </c>
      <c r="M15" s="17" t="s">
        <v>53</v>
      </c>
      <c r="N15" s="17" t="s">
        <v>53</v>
      </c>
    </row>
    <row r="16" spans="1:14">
      <c r="A16" s="29" t="s">
        <v>1509</v>
      </c>
      <c r="B16" s="95" t="s">
        <v>1745</v>
      </c>
      <c r="C16" s="539" t="s">
        <v>53</v>
      </c>
      <c r="D16" s="17">
        <v>5</v>
      </c>
      <c r="E16" s="17" t="s">
        <v>53</v>
      </c>
      <c r="F16" s="17" t="s">
        <v>53</v>
      </c>
      <c r="G16" s="17" t="s">
        <v>53</v>
      </c>
      <c r="H16" s="17">
        <v>2</v>
      </c>
      <c r="I16" s="17" t="s">
        <v>53</v>
      </c>
      <c r="J16" s="17" t="s">
        <v>53</v>
      </c>
      <c r="K16" s="17" t="s">
        <v>53</v>
      </c>
      <c r="L16" s="17" t="s">
        <v>53</v>
      </c>
      <c r="M16" s="17" t="s">
        <v>53</v>
      </c>
      <c r="N16" s="17" t="s">
        <v>53</v>
      </c>
    </row>
    <row r="17" spans="1:14">
      <c r="A17" s="29" t="s">
        <v>1510</v>
      </c>
      <c r="B17" s="95" t="s">
        <v>1511</v>
      </c>
      <c r="C17" s="539">
        <v>1</v>
      </c>
      <c r="D17" s="17">
        <v>1</v>
      </c>
      <c r="E17" s="17" t="s">
        <v>53</v>
      </c>
      <c r="F17" s="17">
        <v>1</v>
      </c>
      <c r="G17" s="17" t="s">
        <v>53</v>
      </c>
      <c r="H17" s="17" t="s">
        <v>53</v>
      </c>
      <c r="I17" s="17" t="s">
        <v>53</v>
      </c>
      <c r="J17" s="17" t="s">
        <v>53</v>
      </c>
      <c r="K17" s="17" t="s">
        <v>53</v>
      </c>
      <c r="L17" s="17" t="s">
        <v>53</v>
      </c>
      <c r="M17" s="17" t="s">
        <v>53</v>
      </c>
      <c r="N17" s="17" t="s">
        <v>53</v>
      </c>
    </row>
    <row r="18" spans="1:14" ht="24.75" customHeight="1">
      <c r="A18" s="29" t="s">
        <v>1512</v>
      </c>
      <c r="B18" s="95" t="s">
        <v>1513</v>
      </c>
      <c r="C18" s="539">
        <v>8</v>
      </c>
      <c r="D18" s="17">
        <v>17</v>
      </c>
      <c r="E18" s="17" t="s">
        <v>53</v>
      </c>
      <c r="F18" s="17" t="s">
        <v>53</v>
      </c>
      <c r="G18" s="17" t="s">
        <v>53</v>
      </c>
      <c r="H18" s="17">
        <v>13</v>
      </c>
      <c r="I18" s="17" t="s">
        <v>53</v>
      </c>
      <c r="J18" s="17" t="s">
        <v>53</v>
      </c>
      <c r="K18" s="17" t="s">
        <v>53</v>
      </c>
      <c r="L18" s="17" t="s">
        <v>53</v>
      </c>
      <c r="M18" s="17" t="s">
        <v>53</v>
      </c>
      <c r="N18" s="17" t="s">
        <v>53</v>
      </c>
    </row>
    <row r="19" spans="1:14">
      <c r="A19" s="29" t="s">
        <v>1514</v>
      </c>
      <c r="B19" s="95" t="s">
        <v>1515</v>
      </c>
      <c r="C19" s="539">
        <v>6</v>
      </c>
      <c r="D19" s="17">
        <v>34</v>
      </c>
      <c r="E19" s="17" t="s">
        <v>53</v>
      </c>
      <c r="F19" s="17" t="s">
        <v>53</v>
      </c>
      <c r="G19" s="17" t="s">
        <v>53</v>
      </c>
      <c r="H19" s="17">
        <v>27</v>
      </c>
      <c r="I19" s="17" t="s">
        <v>53</v>
      </c>
      <c r="J19" s="17">
        <v>1</v>
      </c>
      <c r="K19" s="17" t="s">
        <v>53</v>
      </c>
      <c r="L19" s="17" t="s">
        <v>53</v>
      </c>
      <c r="M19" s="17" t="s">
        <v>53</v>
      </c>
      <c r="N19" s="17">
        <v>9</v>
      </c>
    </row>
    <row r="20" spans="1:14">
      <c r="A20" s="29" t="s">
        <v>857</v>
      </c>
      <c r="B20" s="95" t="s">
        <v>1746</v>
      </c>
      <c r="C20" s="539">
        <v>24</v>
      </c>
      <c r="D20" s="17">
        <v>145</v>
      </c>
      <c r="E20" s="17" t="s">
        <v>53</v>
      </c>
      <c r="F20" s="17" t="s">
        <v>53</v>
      </c>
      <c r="G20" s="17" t="s">
        <v>53</v>
      </c>
      <c r="H20" s="17">
        <v>73</v>
      </c>
      <c r="I20" s="17">
        <v>1</v>
      </c>
      <c r="J20" s="17">
        <v>5</v>
      </c>
      <c r="K20" s="17" t="s">
        <v>53</v>
      </c>
      <c r="L20" s="17" t="s">
        <v>53</v>
      </c>
      <c r="M20" s="17" t="s">
        <v>53</v>
      </c>
      <c r="N20" s="17">
        <v>15</v>
      </c>
    </row>
    <row r="21" spans="1:14">
      <c r="A21" s="29" t="s">
        <v>1516</v>
      </c>
      <c r="B21" s="95" t="s">
        <v>1517</v>
      </c>
      <c r="C21" s="539">
        <v>1</v>
      </c>
      <c r="D21" s="17">
        <v>3</v>
      </c>
      <c r="E21" s="17" t="s">
        <v>53</v>
      </c>
      <c r="F21" s="17" t="s">
        <v>53</v>
      </c>
      <c r="G21" s="17" t="s">
        <v>53</v>
      </c>
      <c r="H21" s="17">
        <v>1</v>
      </c>
      <c r="I21" s="17" t="s">
        <v>53</v>
      </c>
      <c r="J21" s="17" t="s">
        <v>53</v>
      </c>
      <c r="K21" s="17" t="s">
        <v>53</v>
      </c>
      <c r="L21" s="17" t="s">
        <v>53</v>
      </c>
      <c r="M21" s="17" t="s">
        <v>53</v>
      </c>
      <c r="N21" s="17" t="s">
        <v>53</v>
      </c>
    </row>
    <row r="22" spans="1:14">
      <c r="A22" s="29" t="s">
        <v>858</v>
      </c>
      <c r="B22" s="95" t="s">
        <v>1747</v>
      </c>
      <c r="C22" s="539">
        <v>552</v>
      </c>
      <c r="D22" s="17">
        <v>2131</v>
      </c>
      <c r="E22" s="17">
        <v>2</v>
      </c>
      <c r="F22" s="17" t="s">
        <v>53</v>
      </c>
      <c r="G22" s="17" t="s">
        <v>53</v>
      </c>
      <c r="H22" s="17">
        <v>1555</v>
      </c>
      <c r="I22" s="17">
        <v>3</v>
      </c>
      <c r="J22" s="17">
        <v>29</v>
      </c>
      <c r="K22" s="17" t="s">
        <v>53</v>
      </c>
      <c r="L22" s="17" t="s">
        <v>53</v>
      </c>
      <c r="M22" s="17" t="s">
        <v>53</v>
      </c>
      <c r="N22" s="17">
        <v>211</v>
      </c>
    </row>
    <row r="23" spans="1:14" ht="42">
      <c r="A23" s="29" t="s">
        <v>859</v>
      </c>
      <c r="B23" s="95" t="s">
        <v>1748</v>
      </c>
      <c r="C23" s="539">
        <v>71</v>
      </c>
      <c r="D23" s="17">
        <v>169</v>
      </c>
      <c r="E23" s="17" t="s">
        <v>53</v>
      </c>
      <c r="F23" s="17" t="s">
        <v>53</v>
      </c>
      <c r="G23" s="17" t="s">
        <v>53</v>
      </c>
      <c r="H23" s="17">
        <v>115</v>
      </c>
      <c r="I23" s="17" t="s">
        <v>53</v>
      </c>
      <c r="J23" s="17">
        <v>2</v>
      </c>
      <c r="K23" s="17" t="s">
        <v>53</v>
      </c>
      <c r="L23" s="17" t="s">
        <v>53</v>
      </c>
      <c r="M23" s="17" t="s">
        <v>53</v>
      </c>
      <c r="N23" s="17">
        <v>21</v>
      </c>
    </row>
    <row r="24" spans="1:14">
      <c r="A24" s="29" t="s">
        <v>860</v>
      </c>
      <c r="B24" s="95" t="s">
        <v>1749</v>
      </c>
      <c r="C24" s="539">
        <v>110</v>
      </c>
      <c r="D24" s="17">
        <v>432</v>
      </c>
      <c r="E24" s="17" t="s">
        <v>53</v>
      </c>
      <c r="F24" s="17">
        <v>1</v>
      </c>
      <c r="G24" s="17" t="s">
        <v>53</v>
      </c>
      <c r="H24" s="17">
        <v>224</v>
      </c>
      <c r="I24" s="17" t="s">
        <v>53</v>
      </c>
      <c r="J24" s="17">
        <v>7</v>
      </c>
      <c r="K24" s="17" t="s">
        <v>53</v>
      </c>
      <c r="L24" s="17" t="s">
        <v>53</v>
      </c>
      <c r="M24" s="17" t="s">
        <v>53</v>
      </c>
      <c r="N24" s="17">
        <v>56</v>
      </c>
    </row>
    <row r="25" spans="1:14">
      <c r="A25" s="29" t="s">
        <v>1518</v>
      </c>
      <c r="B25" s="95" t="s">
        <v>1762</v>
      </c>
      <c r="C25" s="539">
        <v>9</v>
      </c>
      <c r="D25" s="17">
        <v>41</v>
      </c>
      <c r="E25" s="17" t="s">
        <v>53</v>
      </c>
      <c r="F25" s="17" t="s">
        <v>53</v>
      </c>
      <c r="G25" s="17" t="s">
        <v>53</v>
      </c>
      <c r="H25" s="17">
        <v>28</v>
      </c>
      <c r="I25" s="17" t="s">
        <v>53</v>
      </c>
      <c r="J25" s="17" t="s">
        <v>53</v>
      </c>
      <c r="K25" s="17" t="s">
        <v>53</v>
      </c>
      <c r="L25" s="17" t="s">
        <v>53</v>
      </c>
      <c r="M25" s="17" t="s">
        <v>53</v>
      </c>
      <c r="N25" s="17" t="s">
        <v>53</v>
      </c>
    </row>
    <row r="26" spans="1:14">
      <c r="A26" s="29" t="s">
        <v>1519</v>
      </c>
      <c r="B26" s="95" t="s">
        <v>1520</v>
      </c>
      <c r="C26" s="539">
        <v>15</v>
      </c>
      <c r="D26" s="17">
        <v>52</v>
      </c>
      <c r="E26" s="17" t="s">
        <v>53</v>
      </c>
      <c r="F26" s="17">
        <v>1</v>
      </c>
      <c r="G26" s="17" t="s">
        <v>53</v>
      </c>
      <c r="H26" s="17">
        <v>24</v>
      </c>
      <c r="I26" s="17" t="s">
        <v>53</v>
      </c>
      <c r="J26" s="17">
        <v>1</v>
      </c>
      <c r="K26" s="17" t="s">
        <v>53</v>
      </c>
      <c r="L26" s="17" t="s">
        <v>53</v>
      </c>
      <c r="M26" s="17" t="s">
        <v>53</v>
      </c>
      <c r="N26" s="17">
        <v>4</v>
      </c>
    </row>
    <row r="27" spans="1:14" s="178" customFormat="1">
      <c r="A27" s="177" t="s">
        <v>1659</v>
      </c>
      <c r="B27" s="177"/>
      <c r="C27" s="177"/>
      <c r="D27" s="177"/>
      <c r="E27" s="177"/>
      <c r="F27" s="177"/>
      <c r="G27" s="177"/>
      <c r="H27" s="177"/>
      <c r="I27" s="177"/>
      <c r="J27" s="177"/>
      <c r="K27" s="177"/>
    </row>
    <row r="28" spans="1:14" s="178" customFormat="1">
      <c r="A28" s="950" t="s">
        <v>1668</v>
      </c>
      <c r="B28" s="950"/>
      <c r="C28" s="950"/>
      <c r="D28" s="950"/>
      <c r="E28" s="950"/>
      <c r="F28" s="950"/>
      <c r="G28" s="950"/>
      <c r="H28" s="950"/>
      <c r="I28" s="950"/>
      <c r="J28" s="950"/>
      <c r="K28" s="950"/>
    </row>
    <row r="29" spans="1:14" s="179" customFormat="1">
      <c r="A29" s="921" t="s">
        <v>1809</v>
      </c>
      <c r="B29" s="921"/>
      <c r="C29" s="921"/>
      <c r="D29" s="921"/>
      <c r="E29" s="921"/>
      <c r="F29" s="921"/>
      <c r="G29" s="921"/>
      <c r="H29" s="921"/>
      <c r="I29" s="921"/>
      <c r="J29" s="921"/>
      <c r="K29" s="921"/>
      <c r="L29" s="921"/>
      <c r="M29" s="921"/>
      <c r="N29" s="921"/>
    </row>
    <row r="30" spans="1:14" s="179" customFormat="1">
      <c r="A30" s="285"/>
      <c r="B30" s="285"/>
      <c r="C30" s="285"/>
      <c r="D30" s="285"/>
      <c r="E30" s="285"/>
      <c r="F30" s="285"/>
      <c r="G30" s="285"/>
      <c r="H30" s="285"/>
      <c r="I30" s="285"/>
      <c r="J30" s="285"/>
      <c r="K30" s="285"/>
      <c r="L30" s="285"/>
      <c r="M30" s="285"/>
      <c r="N30" s="285"/>
    </row>
    <row r="31" spans="1:14" s="179" customFormat="1" ht="18" customHeight="1">
      <c r="A31" s="980"/>
      <c r="B31" s="981"/>
      <c r="C31" s="984" t="s">
        <v>867</v>
      </c>
      <c r="D31" s="980"/>
      <c r="E31" s="980"/>
      <c r="F31" s="980"/>
      <c r="G31" s="980"/>
      <c r="H31" s="968"/>
      <c r="I31" s="984" t="s">
        <v>868</v>
      </c>
      <c r="J31" s="980"/>
      <c r="K31" s="980"/>
      <c r="L31" s="980"/>
      <c r="M31" s="980"/>
      <c r="N31" s="969"/>
    </row>
    <row r="32" spans="1:14" s="179" customFormat="1" ht="21" customHeight="1">
      <c r="A32" s="980"/>
      <c r="B32" s="980"/>
      <c r="C32" s="1029" t="s">
        <v>874</v>
      </c>
      <c r="D32" s="1030"/>
      <c r="E32" s="1030"/>
      <c r="F32" s="1030"/>
      <c r="G32" s="1031"/>
      <c r="H32" s="452" t="s">
        <v>875</v>
      </c>
      <c r="I32" s="1029" t="s">
        <v>874</v>
      </c>
      <c r="J32" s="1030"/>
      <c r="K32" s="1030"/>
      <c r="L32" s="1030"/>
      <c r="M32" s="1031"/>
      <c r="N32" s="452" t="s">
        <v>875</v>
      </c>
    </row>
    <row r="33" spans="1:14" s="179" customFormat="1" ht="23.25" customHeight="1">
      <c r="A33" s="980" t="s">
        <v>854</v>
      </c>
      <c r="B33" s="980"/>
      <c r="C33" s="290" t="s">
        <v>876</v>
      </c>
      <c r="D33" s="290" t="s">
        <v>877</v>
      </c>
      <c r="E33" s="290"/>
      <c r="F33" s="290" t="s">
        <v>878</v>
      </c>
      <c r="G33" s="450" t="s">
        <v>879</v>
      </c>
      <c r="H33" s="453" t="s">
        <v>880</v>
      </c>
      <c r="I33" s="290" t="s">
        <v>876</v>
      </c>
      <c r="J33" s="290" t="s">
        <v>877</v>
      </c>
      <c r="K33" s="290"/>
      <c r="L33" s="290" t="s">
        <v>878</v>
      </c>
      <c r="M33" s="450" t="s">
        <v>879</v>
      </c>
      <c r="N33" s="453" t="s">
        <v>881</v>
      </c>
    </row>
    <row r="34" spans="1:14" s="179" customFormat="1" ht="25.5" customHeight="1">
      <c r="A34" s="980" t="s">
        <v>1742</v>
      </c>
      <c r="B34" s="980"/>
      <c r="C34" s="667" t="s">
        <v>172</v>
      </c>
      <c r="D34" s="667" t="s">
        <v>172</v>
      </c>
      <c r="E34" s="667" t="s">
        <v>882</v>
      </c>
      <c r="F34" s="667" t="s">
        <v>883</v>
      </c>
      <c r="G34" s="451" t="s">
        <v>884</v>
      </c>
      <c r="H34" s="453" t="s">
        <v>885</v>
      </c>
      <c r="I34" s="667" t="s">
        <v>172</v>
      </c>
      <c r="J34" s="667" t="s">
        <v>172</v>
      </c>
      <c r="K34" s="667" t="s">
        <v>882</v>
      </c>
      <c r="L34" s="667" t="s">
        <v>883</v>
      </c>
      <c r="M34" s="451" t="s">
        <v>884</v>
      </c>
      <c r="N34" s="453" t="s">
        <v>886</v>
      </c>
    </row>
    <row r="35" spans="1:14" s="179" customFormat="1" ht="21" customHeight="1">
      <c r="A35" s="980"/>
      <c r="B35" s="980"/>
      <c r="C35" s="667" t="s">
        <v>887</v>
      </c>
      <c r="D35" s="667" t="s">
        <v>888</v>
      </c>
      <c r="E35" s="1003" t="s">
        <v>889</v>
      </c>
      <c r="F35" s="1003" t="s">
        <v>890</v>
      </c>
      <c r="G35" s="451" t="s">
        <v>889</v>
      </c>
      <c r="H35" s="453" t="s">
        <v>1580</v>
      </c>
      <c r="I35" s="667" t="s">
        <v>887</v>
      </c>
      <c r="J35" s="667" t="s">
        <v>888</v>
      </c>
      <c r="K35" s="1003" t="s">
        <v>889</v>
      </c>
      <c r="L35" s="1003" t="s">
        <v>890</v>
      </c>
      <c r="M35" s="451" t="s">
        <v>889</v>
      </c>
      <c r="N35" s="453" t="s">
        <v>1582</v>
      </c>
    </row>
    <row r="36" spans="1:14" s="179" customFormat="1" ht="24.75" customHeight="1">
      <c r="A36" s="1028"/>
      <c r="B36" s="1028"/>
      <c r="C36" s="668" t="s">
        <v>891</v>
      </c>
      <c r="D36" s="697" t="s">
        <v>891</v>
      </c>
      <c r="E36" s="1003"/>
      <c r="F36" s="1003"/>
      <c r="G36" s="451" t="s">
        <v>892</v>
      </c>
      <c r="H36" s="453" t="s">
        <v>1581</v>
      </c>
      <c r="I36" s="697" t="s">
        <v>891</v>
      </c>
      <c r="J36" s="697" t="s">
        <v>891</v>
      </c>
      <c r="K36" s="1003"/>
      <c r="L36" s="1003"/>
      <c r="M36" s="451" t="s">
        <v>892</v>
      </c>
      <c r="N36" s="453" t="s">
        <v>1581</v>
      </c>
    </row>
    <row r="37" spans="1:14">
      <c r="A37" s="29" t="s">
        <v>861</v>
      </c>
      <c r="B37" s="25" t="s">
        <v>1750</v>
      </c>
      <c r="C37" s="549">
        <v>709</v>
      </c>
      <c r="D37" s="792">
        <v>3046</v>
      </c>
      <c r="E37" s="792">
        <v>4</v>
      </c>
      <c r="F37" s="792">
        <v>1</v>
      </c>
      <c r="G37" s="792" t="s">
        <v>53</v>
      </c>
      <c r="H37" s="792">
        <v>6017</v>
      </c>
      <c r="I37" s="792">
        <v>4</v>
      </c>
      <c r="J37" s="792">
        <v>74</v>
      </c>
      <c r="K37" s="792" t="s">
        <v>53</v>
      </c>
      <c r="L37" s="792" t="s">
        <v>53</v>
      </c>
      <c r="M37" s="792" t="s">
        <v>53</v>
      </c>
      <c r="N37" s="792">
        <v>562</v>
      </c>
    </row>
    <row r="38" spans="1:14">
      <c r="A38" s="29" t="s">
        <v>862</v>
      </c>
      <c r="B38" s="25" t="s">
        <v>1751</v>
      </c>
      <c r="C38" s="30">
        <v>38</v>
      </c>
      <c r="D38" s="17">
        <v>90</v>
      </c>
      <c r="E38" s="17" t="s">
        <v>53</v>
      </c>
      <c r="F38" s="17" t="s">
        <v>53</v>
      </c>
      <c r="G38" s="17" t="s">
        <v>53</v>
      </c>
      <c r="H38" s="17">
        <v>21</v>
      </c>
      <c r="I38" s="17">
        <v>2</v>
      </c>
      <c r="J38" s="17">
        <v>2</v>
      </c>
      <c r="K38" s="17" t="s">
        <v>53</v>
      </c>
      <c r="L38" s="17" t="s">
        <v>53</v>
      </c>
      <c r="M38" s="17" t="s">
        <v>53</v>
      </c>
      <c r="N38" s="17">
        <v>5</v>
      </c>
    </row>
    <row r="39" spans="1:14">
      <c r="A39" s="29" t="s">
        <v>1521</v>
      </c>
      <c r="B39" s="25" t="s">
        <v>1522</v>
      </c>
      <c r="C39" s="30">
        <v>9</v>
      </c>
      <c r="D39" s="17">
        <v>30</v>
      </c>
      <c r="E39" s="17" t="s">
        <v>53</v>
      </c>
      <c r="F39" s="17" t="s">
        <v>53</v>
      </c>
      <c r="G39" s="17" t="s">
        <v>53</v>
      </c>
      <c r="H39" s="17">
        <v>44</v>
      </c>
      <c r="I39" s="17">
        <v>1</v>
      </c>
      <c r="J39" s="17" t="s">
        <v>53</v>
      </c>
      <c r="K39" s="17" t="s">
        <v>53</v>
      </c>
      <c r="L39" s="17" t="s">
        <v>53</v>
      </c>
      <c r="M39" s="17" t="s">
        <v>53</v>
      </c>
      <c r="N39" s="17">
        <v>18</v>
      </c>
    </row>
    <row r="40" spans="1:14">
      <c r="A40" s="29" t="s">
        <v>1523</v>
      </c>
      <c r="B40" s="25" t="s">
        <v>1524</v>
      </c>
      <c r="C40" s="30" t="s">
        <v>53</v>
      </c>
      <c r="D40" s="17">
        <v>4</v>
      </c>
      <c r="E40" s="17">
        <v>1</v>
      </c>
      <c r="F40" s="17" t="s">
        <v>53</v>
      </c>
      <c r="G40" s="17" t="s">
        <v>53</v>
      </c>
      <c r="H40" s="17" t="s">
        <v>53</v>
      </c>
      <c r="I40" s="17" t="s">
        <v>53</v>
      </c>
      <c r="J40" s="17" t="s">
        <v>53</v>
      </c>
      <c r="K40" s="17" t="s">
        <v>53</v>
      </c>
      <c r="L40" s="17" t="s">
        <v>53</v>
      </c>
      <c r="M40" s="17" t="s">
        <v>53</v>
      </c>
      <c r="N40" s="17" t="s">
        <v>53</v>
      </c>
    </row>
    <row r="41" spans="1:14">
      <c r="A41" s="29" t="s">
        <v>1525</v>
      </c>
      <c r="B41" s="25" t="s">
        <v>1753</v>
      </c>
      <c r="C41" s="30">
        <v>14</v>
      </c>
      <c r="D41" s="17">
        <v>44</v>
      </c>
      <c r="E41" s="17" t="s">
        <v>53</v>
      </c>
      <c r="F41" s="17" t="s">
        <v>53</v>
      </c>
      <c r="G41" s="17" t="s">
        <v>53</v>
      </c>
      <c r="H41" s="17">
        <v>9</v>
      </c>
      <c r="I41" s="17" t="s">
        <v>53</v>
      </c>
      <c r="J41" s="17" t="s">
        <v>53</v>
      </c>
      <c r="K41" s="17" t="s">
        <v>53</v>
      </c>
      <c r="L41" s="17" t="s">
        <v>53</v>
      </c>
      <c r="M41" s="17" t="s">
        <v>53</v>
      </c>
      <c r="N41" s="17" t="s">
        <v>53</v>
      </c>
    </row>
    <row r="42" spans="1:14">
      <c r="A42" s="29" t="s">
        <v>1527</v>
      </c>
      <c r="B42" s="25" t="s">
        <v>1528</v>
      </c>
      <c r="C42" s="30">
        <v>1</v>
      </c>
      <c r="D42" s="17">
        <v>1</v>
      </c>
      <c r="E42" s="17" t="s">
        <v>53</v>
      </c>
      <c r="F42" s="17" t="s">
        <v>53</v>
      </c>
      <c r="G42" s="17" t="s">
        <v>53</v>
      </c>
      <c r="H42" s="17">
        <v>1</v>
      </c>
      <c r="I42" s="17" t="s">
        <v>53</v>
      </c>
      <c r="J42" s="17" t="s">
        <v>53</v>
      </c>
      <c r="K42" s="17" t="s">
        <v>53</v>
      </c>
      <c r="L42" s="17" t="s">
        <v>53</v>
      </c>
      <c r="M42" s="17" t="s">
        <v>53</v>
      </c>
      <c r="N42" s="17" t="s">
        <v>53</v>
      </c>
    </row>
    <row r="43" spans="1:14" ht="42">
      <c r="A43" s="29" t="s">
        <v>1529</v>
      </c>
      <c r="B43" s="25" t="s">
        <v>1530</v>
      </c>
      <c r="C43" s="30">
        <v>2</v>
      </c>
      <c r="D43" s="17">
        <v>3</v>
      </c>
      <c r="E43" s="17" t="s">
        <v>53</v>
      </c>
      <c r="F43" s="17" t="s">
        <v>53</v>
      </c>
      <c r="G43" s="17" t="s">
        <v>53</v>
      </c>
      <c r="H43" s="17" t="s">
        <v>53</v>
      </c>
      <c r="I43" s="17" t="s">
        <v>53</v>
      </c>
      <c r="J43" s="17" t="s">
        <v>53</v>
      </c>
      <c r="K43" s="17" t="s">
        <v>53</v>
      </c>
      <c r="L43" s="17" t="s">
        <v>53</v>
      </c>
      <c r="M43" s="17" t="s">
        <v>53</v>
      </c>
      <c r="N43" s="17" t="s">
        <v>53</v>
      </c>
    </row>
    <row r="44" spans="1:14" ht="42">
      <c r="A44" s="29" t="s">
        <v>1531</v>
      </c>
      <c r="B44" s="25" t="s">
        <v>1754</v>
      </c>
      <c r="C44" s="30" t="s">
        <v>53</v>
      </c>
      <c r="D44" s="17">
        <v>1</v>
      </c>
      <c r="E44" s="17" t="s">
        <v>53</v>
      </c>
      <c r="F44" s="17" t="s">
        <v>53</v>
      </c>
      <c r="G44" s="17" t="s">
        <v>53</v>
      </c>
      <c r="H44" s="17" t="s">
        <v>53</v>
      </c>
      <c r="I44" s="17" t="s">
        <v>53</v>
      </c>
      <c r="J44" s="17" t="s">
        <v>53</v>
      </c>
      <c r="K44" s="17" t="s">
        <v>53</v>
      </c>
      <c r="L44" s="17" t="s">
        <v>53</v>
      </c>
      <c r="M44" s="17" t="s">
        <v>53</v>
      </c>
      <c r="N44" s="17" t="s">
        <v>53</v>
      </c>
    </row>
    <row r="45" spans="1:14">
      <c r="A45" s="29" t="s">
        <v>863</v>
      </c>
      <c r="B45" s="25" t="s">
        <v>1755</v>
      </c>
      <c r="C45" s="30">
        <v>13</v>
      </c>
      <c r="D45" s="17">
        <v>63</v>
      </c>
      <c r="E45" s="17" t="s">
        <v>53</v>
      </c>
      <c r="F45" s="17" t="s">
        <v>53</v>
      </c>
      <c r="G45" s="17" t="s">
        <v>53</v>
      </c>
      <c r="H45" s="17">
        <v>91</v>
      </c>
      <c r="I45" s="17" t="s">
        <v>53</v>
      </c>
      <c r="J45" s="17">
        <v>1</v>
      </c>
      <c r="K45" s="17" t="s">
        <v>53</v>
      </c>
      <c r="L45" s="17" t="s">
        <v>53</v>
      </c>
      <c r="M45" s="17" t="s">
        <v>53</v>
      </c>
      <c r="N45" s="17">
        <v>61</v>
      </c>
    </row>
    <row r="46" spans="1:14">
      <c r="A46" s="29" t="s">
        <v>1533</v>
      </c>
      <c r="B46" s="25" t="s">
        <v>1756</v>
      </c>
      <c r="C46" s="30">
        <v>2</v>
      </c>
      <c r="D46" s="17">
        <v>2</v>
      </c>
      <c r="E46" s="17" t="s">
        <v>53</v>
      </c>
      <c r="F46" s="17" t="s">
        <v>53</v>
      </c>
      <c r="G46" s="17" t="s">
        <v>53</v>
      </c>
      <c r="H46" s="17">
        <v>1</v>
      </c>
      <c r="I46" s="17" t="s">
        <v>53</v>
      </c>
      <c r="J46" s="17" t="s">
        <v>53</v>
      </c>
      <c r="K46" s="17" t="s">
        <v>53</v>
      </c>
      <c r="L46" s="17" t="s">
        <v>53</v>
      </c>
      <c r="M46" s="17" t="s">
        <v>53</v>
      </c>
      <c r="N46" s="17" t="s">
        <v>53</v>
      </c>
    </row>
    <row r="47" spans="1:14" ht="21" customHeight="1">
      <c r="A47" s="29" t="s">
        <v>1535</v>
      </c>
      <c r="B47" s="25" t="s">
        <v>1757</v>
      </c>
      <c r="C47" s="30">
        <v>3</v>
      </c>
      <c r="D47" s="17">
        <v>10</v>
      </c>
      <c r="E47" s="17" t="s">
        <v>53</v>
      </c>
      <c r="F47" s="17" t="s">
        <v>53</v>
      </c>
      <c r="G47" s="17" t="s">
        <v>53</v>
      </c>
      <c r="H47" s="17">
        <v>13</v>
      </c>
      <c r="I47" s="17" t="s">
        <v>53</v>
      </c>
      <c r="J47" s="17" t="s">
        <v>53</v>
      </c>
      <c r="K47" s="17" t="s">
        <v>53</v>
      </c>
      <c r="L47" s="17" t="s">
        <v>53</v>
      </c>
      <c r="M47" s="17" t="s">
        <v>53</v>
      </c>
      <c r="N47" s="17" t="s">
        <v>53</v>
      </c>
    </row>
    <row r="48" spans="1:14">
      <c r="A48" s="29" t="s">
        <v>1537</v>
      </c>
      <c r="B48" s="25" t="s">
        <v>1538</v>
      </c>
      <c r="C48" s="30" t="s">
        <v>53</v>
      </c>
      <c r="D48" s="17">
        <v>3</v>
      </c>
      <c r="E48" s="17" t="s">
        <v>53</v>
      </c>
      <c r="F48" s="17" t="s">
        <v>53</v>
      </c>
      <c r="G48" s="17" t="s">
        <v>53</v>
      </c>
      <c r="H48" s="17">
        <v>2</v>
      </c>
      <c r="I48" s="17" t="s">
        <v>53</v>
      </c>
      <c r="J48" s="17" t="s">
        <v>53</v>
      </c>
      <c r="K48" s="17" t="s">
        <v>53</v>
      </c>
      <c r="L48" s="17" t="s">
        <v>53</v>
      </c>
      <c r="M48" s="17" t="s">
        <v>53</v>
      </c>
      <c r="N48" s="17" t="s">
        <v>53</v>
      </c>
    </row>
    <row r="49" spans="1:14">
      <c r="A49" s="29" t="s">
        <v>1539</v>
      </c>
      <c r="B49" s="25" t="s">
        <v>1540</v>
      </c>
      <c r="C49" s="30" t="s">
        <v>53</v>
      </c>
      <c r="D49" s="17">
        <v>1</v>
      </c>
      <c r="E49" s="17" t="s">
        <v>53</v>
      </c>
      <c r="F49" s="17" t="s">
        <v>53</v>
      </c>
      <c r="G49" s="17" t="s">
        <v>53</v>
      </c>
      <c r="H49" s="17" t="s">
        <v>53</v>
      </c>
      <c r="I49" s="17" t="s">
        <v>53</v>
      </c>
      <c r="J49" s="17" t="s">
        <v>53</v>
      </c>
      <c r="K49" s="17" t="s">
        <v>53</v>
      </c>
      <c r="L49" s="17" t="s">
        <v>53</v>
      </c>
      <c r="M49" s="17" t="s">
        <v>53</v>
      </c>
      <c r="N49" s="17" t="s">
        <v>53</v>
      </c>
    </row>
    <row r="50" spans="1:14" ht="23.25" customHeight="1">
      <c r="A50" s="29" t="s">
        <v>1541</v>
      </c>
      <c r="B50" s="25" t="s">
        <v>1758</v>
      </c>
      <c r="C50" s="30">
        <v>1</v>
      </c>
      <c r="D50" s="17" t="s">
        <v>53</v>
      </c>
      <c r="E50" s="17" t="s">
        <v>53</v>
      </c>
      <c r="F50" s="17" t="s">
        <v>53</v>
      </c>
      <c r="G50" s="17" t="s">
        <v>53</v>
      </c>
      <c r="H50" s="17" t="s">
        <v>53</v>
      </c>
      <c r="I50" s="17" t="s">
        <v>53</v>
      </c>
      <c r="J50" s="17" t="s">
        <v>53</v>
      </c>
      <c r="K50" s="17" t="s">
        <v>53</v>
      </c>
      <c r="L50" s="17" t="s">
        <v>53</v>
      </c>
      <c r="M50" s="17" t="s">
        <v>53</v>
      </c>
      <c r="N50" s="17" t="s">
        <v>53</v>
      </c>
    </row>
    <row r="51" spans="1:14">
      <c r="A51" s="29" t="s">
        <v>1543</v>
      </c>
      <c r="B51" s="25" t="s">
        <v>1538</v>
      </c>
      <c r="C51" s="30">
        <v>15</v>
      </c>
      <c r="D51" s="17">
        <v>93</v>
      </c>
      <c r="E51" s="17" t="s">
        <v>53</v>
      </c>
      <c r="F51" s="17" t="s">
        <v>53</v>
      </c>
      <c r="G51" s="17">
        <v>2</v>
      </c>
      <c r="H51" s="17">
        <v>58</v>
      </c>
      <c r="I51" s="17" t="s">
        <v>53</v>
      </c>
      <c r="J51" s="17" t="s">
        <v>53</v>
      </c>
      <c r="K51" s="17" t="s">
        <v>53</v>
      </c>
      <c r="L51" s="17" t="s">
        <v>53</v>
      </c>
      <c r="M51" s="17" t="s">
        <v>53</v>
      </c>
      <c r="N51" s="17" t="s">
        <v>53</v>
      </c>
    </row>
    <row r="52" spans="1:14">
      <c r="A52" s="29" t="s">
        <v>1544</v>
      </c>
      <c r="B52" s="25" t="s">
        <v>1545</v>
      </c>
      <c r="C52" s="30">
        <v>3</v>
      </c>
      <c r="D52" s="17">
        <v>2</v>
      </c>
      <c r="E52" s="17">
        <v>1</v>
      </c>
      <c r="F52" s="17" t="s">
        <v>53</v>
      </c>
      <c r="G52" s="17" t="s">
        <v>53</v>
      </c>
      <c r="H52" s="17">
        <v>19.3</v>
      </c>
      <c r="I52" s="17" t="s">
        <v>53</v>
      </c>
      <c r="J52" s="17" t="s">
        <v>53</v>
      </c>
      <c r="K52" s="17" t="s">
        <v>53</v>
      </c>
      <c r="L52" s="17" t="s">
        <v>53</v>
      </c>
      <c r="M52" s="17" t="s">
        <v>53</v>
      </c>
      <c r="N52" s="17" t="s">
        <v>53</v>
      </c>
    </row>
    <row r="53" spans="1:14" s="178" customFormat="1">
      <c r="A53" s="177" t="s">
        <v>1659</v>
      </c>
      <c r="B53" s="177"/>
      <c r="C53" s="177"/>
      <c r="D53" s="177"/>
      <c r="E53" s="177"/>
      <c r="F53" s="177"/>
      <c r="G53" s="177"/>
      <c r="H53" s="177"/>
      <c r="I53" s="177"/>
      <c r="J53" s="177"/>
      <c r="K53" s="177"/>
    </row>
    <row r="54" spans="1:14" s="178" customFormat="1">
      <c r="A54" s="950" t="s">
        <v>1668</v>
      </c>
      <c r="B54" s="950"/>
      <c r="C54" s="950"/>
      <c r="D54" s="950"/>
      <c r="E54" s="950"/>
      <c r="F54" s="950"/>
      <c r="G54" s="950"/>
      <c r="H54" s="950"/>
      <c r="I54" s="950"/>
      <c r="J54" s="950"/>
      <c r="K54" s="950"/>
    </row>
    <row r="55" spans="1:14" s="179" customFormat="1">
      <c r="A55" s="921" t="s">
        <v>1809</v>
      </c>
      <c r="B55" s="921"/>
      <c r="C55" s="921"/>
      <c r="D55" s="921"/>
      <c r="E55" s="921"/>
      <c r="F55" s="921"/>
      <c r="G55" s="921"/>
      <c r="H55" s="921"/>
      <c r="I55" s="921"/>
      <c r="J55" s="921"/>
      <c r="K55" s="921"/>
      <c r="L55" s="921"/>
      <c r="M55" s="921"/>
      <c r="N55" s="921"/>
    </row>
    <row r="56" spans="1:14" s="179" customFormat="1">
      <c r="A56" s="285"/>
      <c r="B56" s="285"/>
      <c r="C56" s="285"/>
      <c r="D56" s="285"/>
      <c r="E56" s="285"/>
      <c r="F56" s="285"/>
      <c r="G56" s="285"/>
      <c r="H56" s="285"/>
      <c r="I56" s="285"/>
      <c r="J56" s="285"/>
      <c r="K56" s="285"/>
      <c r="L56" s="285"/>
      <c r="M56" s="285"/>
      <c r="N56" s="285"/>
    </row>
    <row r="57" spans="1:14" s="179" customFormat="1" ht="18" customHeight="1">
      <c r="A57" s="980"/>
      <c r="B57" s="981"/>
      <c r="C57" s="984" t="s">
        <v>867</v>
      </c>
      <c r="D57" s="980"/>
      <c r="E57" s="980"/>
      <c r="F57" s="980"/>
      <c r="G57" s="980"/>
      <c r="H57" s="968"/>
      <c r="I57" s="984" t="s">
        <v>868</v>
      </c>
      <c r="J57" s="980"/>
      <c r="K57" s="980"/>
      <c r="L57" s="980"/>
      <c r="M57" s="980"/>
      <c r="N57" s="969"/>
    </row>
    <row r="58" spans="1:14" s="179" customFormat="1" ht="21" customHeight="1">
      <c r="A58" s="980"/>
      <c r="B58" s="980"/>
      <c r="C58" s="1029" t="s">
        <v>874</v>
      </c>
      <c r="D58" s="1030"/>
      <c r="E58" s="1030"/>
      <c r="F58" s="1030"/>
      <c r="G58" s="1031"/>
      <c r="H58" s="452" t="s">
        <v>875</v>
      </c>
      <c r="I58" s="1029" t="s">
        <v>874</v>
      </c>
      <c r="J58" s="1030"/>
      <c r="K58" s="1030"/>
      <c r="L58" s="1030"/>
      <c r="M58" s="1031"/>
      <c r="N58" s="452" t="s">
        <v>875</v>
      </c>
    </row>
    <row r="59" spans="1:14" s="179" customFormat="1" ht="23.25" customHeight="1">
      <c r="A59" s="980" t="s">
        <v>854</v>
      </c>
      <c r="B59" s="980"/>
      <c r="C59" s="290" t="s">
        <v>876</v>
      </c>
      <c r="D59" s="290" t="s">
        <v>877</v>
      </c>
      <c r="E59" s="290"/>
      <c r="F59" s="290" t="s">
        <v>878</v>
      </c>
      <c r="G59" s="450" t="s">
        <v>879</v>
      </c>
      <c r="H59" s="453" t="s">
        <v>880</v>
      </c>
      <c r="I59" s="290" t="s">
        <v>876</v>
      </c>
      <c r="J59" s="290" t="s">
        <v>877</v>
      </c>
      <c r="K59" s="290"/>
      <c r="L59" s="290" t="s">
        <v>878</v>
      </c>
      <c r="M59" s="450" t="s">
        <v>879</v>
      </c>
      <c r="N59" s="453" t="s">
        <v>881</v>
      </c>
    </row>
    <row r="60" spans="1:14" s="179" customFormat="1" ht="25.5" customHeight="1">
      <c r="A60" s="980" t="s">
        <v>1742</v>
      </c>
      <c r="B60" s="980"/>
      <c r="C60" s="667" t="s">
        <v>172</v>
      </c>
      <c r="D60" s="667" t="s">
        <v>172</v>
      </c>
      <c r="E60" s="667" t="s">
        <v>882</v>
      </c>
      <c r="F60" s="667" t="s">
        <v>883</v>
      </c>
      <c r="G60" s="451" t="s">
        <v>884</v>
      </c>
      <c r="H60" s="453" t="s">
        <v>885</v>
      </c>
      <c r="I60" s="667" t="s">
        <v>172</v>
      </c>
      <c r="J60" s="667" t="s">
        <v>172</v>
      </c>
      <c r="K60" s="667" t="s">
        <v>882</v>
      </c>
      <c r="L60" s="667" t="s">
        <v>883</v>
      </c>
      <c r="M60" s="451" t="s">
        <v>884</v>
      </c>
      <c r="N60" s="453" t="s">
        <v>886</v>
      </c>
    </row>
    <row r="61" spans="1:14" s="179" customFormat="1" ht="21" customHeight="1">
      <c r="A61" s="980"/>
      <c r="B61" s="980"/>
      <c r="C61" s="667" t="s">
        <v>887</v>
      </c>
      <c r="D61" s="667" t="s">
        <v>888</v>
      </c>
      <c r="E61" s="1003" t="s">
        <v>889</v>
      </c>
      <c r="F61" s="1003" t="s">
        <v>890</v>
      </c>
      <c r="G61" s="451" t="s">
        <v>889</v>
      </c>
      <c r="H61" s="453" t="s">
        <v>1580</v>
      </c>
      <c r="I61" s="667" t="s">
        <v>887</v>
      </c>
      <c r="J61" s="667" t="s">
        <v>888</v>
      </c>
      <c r="K61" s="1003" t="s">
        <v>889</v>
      </c>
      <c r="L61" s="1003" t="s">
        <v>890</v>
      </c>
      <c r="M61" s="451" t="s">
        <v>889</v>
      </c>
      <c r="N61" s="453" t="s">
        <v>1582</v>
      </c>
    </row>
    <row r="62" spans="1:14" s="179" customFormat="1" ht="24.75" customHeight="1">
      <c r="A62" s="1028"/>
      <c r="B62" s="1028"/>
      <c r="C62" s="668" t="s">
        <v>891</v>
      </c>
      <c r="D62" s="697" t="s">
        <v>891</v>
      </c>
      <c r="E62" s="1003"/>
      <c r="F62" s="1003"/>
      <c r="G62" s="451" t="s">
        <v>892</v>
      </c>
      <c r="H62" s="453" t="s">
        <v>1581</v>
      </c>
      <c r="I62" s="697" t="s">
        <v>891</v>
      </c>
      <c r="J62" s="697" t="s">
        <v>891</v>
      </c>
      <c r="K62" s="1003"/>
      <c r="L62" s="1003"/>
      <c r="M62" s="451" t="s">
        <v>892</v>
      </c>
      <c r="N62" s="453" t="s">
        <v>1581</v>
      </c>
    </row>
    <row r="63" spans="1:14">
      <c r="A63" s="29" t="s">
        <v>1546</v>
      </c>
      <c r="B63" s="25" t="s">
        <v>1547</v>
      </c>
      <c r="C63" s="30">
        <v>85</v>
      </c>
      <c r="D63" s="792">
        <v>146</v>
      </c>
      <c r="E63" s="792">
        <v>7</v>
      </c>
      <c r="F63" s="792" t="s">
        <v>53</v>
      </c>
      <c r="G63" s="792">
        <v>1</v>
      </c>
      <c r="H63" s="792">
        <v>36</v>
      </c>
      <c r="I63" s="792" t="s">
        <v>53</v>
      </c>
      <c r="J63" s="792" t="s">
        <v>53</v>
      </c>
      <c r="K63" s="792" t="s">
        <v>53</v>
      </c>
      <c r="L63" s="792" t="s">
        <v>53</v>
      </c>
      <c r="M63" s="792" t="s">
        <v>53</v>
      </c>
      <c r="N63" s="792" t="s">
        <v>53</v>
      </c>
    </row>
    <row r="64" spans="1:14">
      <c r="A64" s="29" t="s">
        <v>865</v>
      </c>
      <c r="B64" s="25" t="s">
        <v>866</v>
      </c>
      <c r="C64" s="30">
        <v>4</v>
      </c>
      <c r="D64" s="17">
        <v>27</v>
      </c>
      <c r="E64" s="17" t="s">
        <v>53</v>
      </c>
      <c r="F64" s="17" t="s">
        <v>53</v>
      </c>
      <c r="G64" s="17" t="s">
        <v>53</v>
      </c>
      <c r="H64" s="17">
        <v>404</v>
      </c>
      <c r="I64" s="17" t="s">
        <v>53</v>
      </c>
      <c r="J64" s="17" t="s">
        <v>53</v>
      </c>
      <c r="K64" s="17" t="s">
        <v>53</v>
      </c>
      <c r="L64" s="17" t="s">
        <v>53</v>
      </c>
      <c r="M64" s="17" t="s">
        <v>53</v>
      </c>
      <c r="N64" s="17" t="s">
        <v>53</v>
      </c>
    </row>
    <row r="65" spans="1:14" ht="42.75" customHeight="1">
      <c r="A65" s="29" t="s">
        <v>1548</v>
      </c>
      <c r="B65" s="25" t="s">
        <v>1759</v>
      </c>
      <c r="C65" s="30" t="s">
        <v>53</v>
      </c>
      <c r="D65" s="17">
        <v>2</v>
      </c>
      <c r="E65" s="17" t="s">
        <v>53</v>
      </c>
      <c r="F65" s="17" t="s">
        <v>53</v>
      </c>
      <c r="G65" s="17" t="s">
        <v>53</v>
      </c>
      <c r="H65" s="17">
        <v>7</v>
      </c>
      <c r="I65" s="17" t="s">
        <v>53</v>
      </c>
      <c r="J65" s="17" t="s">
        <v>53</v>
      </c>
      <c r="K65" s="17" t="s">
        <v>53</v>
      </c>
      <c r="L65" s="17" t="s">
        <v>53</v>
      </c>
      <c r="M65" s="17" t="s">
        <v>53</v>
      </c>
      <c r="N65" s="17" t="s">
        <v>53</v>
      </c>
    </row>
    <row r="66" spans="1:14">
      <c r="A66" s="29" t="s">
        <v>1550</v>
      </c>
      <c r="B66" s="25" t="s">
        <v>1760</v>
      </c>
      <c r="C66" s="30">
        <v>1</v>
      </c>
      <c r="D66" s="17">
        <v>1</v>
      </c>
      <c r="E66" s="17" t="s">
        <v>53</v>
      </c>
      <c r="F66" s="17" t="s">
        <v>53</v>
      </c>
      <c r="G66" s="17" t="s">
        <v>53</v>
      </c>
      <c r="H66" s="17" t="s">
        <v>53</v>
      </c>
      <c r="I66" s="17" t="s">
        <v>53</v>
      </c>
      <c r="J66" s="17" t="s">
        <v>53</v>
      </c>
      <c r="K66" s="17" t="s">
        <v>53</v>
      </c>
      <c r="L66" s="17" t="s">
        <v>53</v>
      </c>
      <c r="M66" s="17" t="s">
        <v>53</v>
      </c>
      <c r="N66" s="17" t="s">
        <v>53</v>
      </c>
    </row>
    <row r="67" spans="1:14">
      <c r="A67" s="29" t="s">
        <v>1552</v>
      </c>
      <c r="B67" s="25" t="s">
        <v>1761</v>
      </c>
      <c r="C67" s="30" t="s">
        <v>53</v>
      </c>
      <c r="D67" s="17">
        <v>1</v>
      </c>
      <c r="E67" s="17" t="s">
        <v>53</v>
      </c>
      <c r="F67" s="17" t="s">
        <v>53</v>
      </c>
      <c r="G67" s="17" t="s">
        <v>53</v>
      </c>
      <c r="H67" s="17" t="s">
        <v>53</v>
      </c>
      <c r="I67" s="17" t="s">
        <v>53</v>
      </c>
      <c r="J67" s="17" t="s">
        <v>53</v>
      </c>
      <c r="K67" s="17" t="s">
        <v>53</v>
      </c>
      <c r="L67" s="17" t="s">
        <v>53</v>
      </c>
      <c r="M67" s="17" t="s">
        <v>53</v>
      </c>
      <c r="N67" s="17" t="s">
        <v>53</v>
      </c>
    </row>
    <row r="68" spans="1:14">
      <c r="A68" s="255"/>
      <c r="B68" s="677"/>
      <c r="C68" s="257"/>
      <c r="D68" s="727"/>
      <c r="E68" s="727"/>
      <c r="F68" s="727"/>
      <c r="G68" s="727"/>
      <c r="H68" s="727"/>
      <c r="I68" s="727"/>
      <c r="J68" s="727"/>
      <c r="K68" s="727"/>
      <c r="L68" s="727"/>
      <c r="M68" s="727"/>
      <c r="N68" s="727"/>
    </row>
    <row r="70" spans="1:14" s="9" customFormat="1">
      <c r="A70" s="10" t="s">
        <v>872</v>
      </c>
      <c r="B70" s="10"/>
      <c r="C70" s="20"/>
      <c r="D70" s="20"/>
      <c r="E70" s="20"/>
      <c r="F70" s="20"/>
      <c r="G70" s="20"/>
    </row>
    <row r="71" spans="1:14" s="9" customFormat="1">
      <c r="A71" s="10" t="s">
        <v>873</v>
      </c>
      <c r="B71" s="10"/>
      <c r="C71" s="20"/>
      <c r="D71" s="20"/>
      <c r="E71" s="20"/>
      <c r="F71" s="20"/>
      <c r="G71" s="20"/>
    </row>
  </sheetData>
  <mergeCells count="41">
    <mergeCell ref="K61:K62"/>
    <mergeCell ref="L61:L62"/>
    <mergeCell ref="A59:B59"/>
    <mergeCell ref="A60:B60"/>
    <mergeCell ref="A61:B62"/>
    <mergeCell ref="E61:E62"/>
    <mergeCell ref="F61:F62"/>
    <mergeCell ref="A54:K54"/>
    <mergeCell ref="A55:N55"/>
    <mergeCell ref="A57:B58"/>
    <mergeCell ref="C57:H57"/>
    <mergeCell ref="I57:N57"/>
    <mergeCell ref="C58:G58"/>
    <mergeCell ref="I58:M58"/>
    <mergeCell ref="A29:N29"/>
    <mergeCell ref="A31:B32"/>
    <mergeCell ref="C31:H31"/>
    <mergeCell ref="I31:N31"/>
    <mergeCell ref="C32:G32"/>
    <mergeCell ref="I32:M32"/>
    <mergeCell ref="A28:K28"/>
    <mergeCell ref="A3:N3"/>
    <mergeCell ref="A5:B6"/>
    <mergeCell ref="C5:H5"/>
    <mergeCell ref="I5:N5"/>
    <mergeCell ref="C6:G6"/>
    <mergeCell ref="I6:M6"/>
    <mergeCell ref="L9:L10"/>
    <mergeCell ref="K9:K10"/>
    <mergeCell ref="A7:B7"/>
    <mergeCell ref="A8:B8"/>
    <mergeCell ref="A9:B10"/>
    <mergeCell ref="E9:E10"/>
    <mergeCell ref="F9:F10"/>
    <mergeCell ref="K35:K36"/>
    <mergeCell ref="L35:L36"/>
    <mergeCell ref="A33:B33"/>
    <mergeCell ref="A34:B34"/>
    <mergeCell ref="A35:B36"/>
    <mergeCell ref="E35:E36"/>
    <mergeCell ref="F35:F36"/>
  </mergeCells>
  <pageMargins left="0.39370078740157483" right="0.39370078740157483" top="0.78740157480314965" bottom="0.39370078740157483" header="0.19685039370078741" footer="0.19685039370078741"/>
  <pageSetup paperSize="9" scale="85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>
  <sheetPr>
    <tabColor rgb="FF00B050"/>
  </sheetPr>
  <dimension ref="A1:N70"/>
  <sheetViews>
    <sheetView topLeftCell="C25" workbookViewId="0">
      <selection activeCell="G100" sqref="G100"/>
    </sheetView>
  </sheetViews>
  <sheetFormatPr defaultRowHeight="21"/>
  <cols>
    <col min="1" max="1" width="17.875" style="3" customWidth="1"/>
    <col min="2" max="2" width="25.625" style="3" customWidth="1"/>
    <col min="3" max="3" width="10.5" style="3" customWidth="1"/>
    <col min="4" max="4" width="9" style="3"/>
    <col min="5" max="5" width="8" style="3" customWidth="1"/>
    <col min="6" max="6" width="8.375" style="3" customWidth="1"/>
    <col min="7" max="7" width="10.5" style="3" customWidth="1"/>
    <col min="8" max="8" width="11.125" style="3" customWidth="1"/>
    <col min="9" max="9" width="10.125" style="3" customWidth="1"/>
    <col min="10" max="10" width="9" style="3"/>
    <col min="11" max="11" width="8.25" style="3" customWidth="1"/>
    <col min="12" max="12" width="8.125" style="3" customWidth="1"/>
    <col min="13" max="13" width="10.5" style="3" customWidth="1"/>
    <col min="14" max="14" width="10.375" style="3" customWidth="1"/>
    <col min="15" max="16384" width="9" style="3"/>
  </cols>
  <sheetData>
    <row r="1" spans="1:14" s="178" customFormat="1">
      <c r="A1" s="177" t="s">
        <v>1659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spans="1:14" s="178" customFormat="1">
      <c r="A2" s="177" t="s">
        <v>1660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</row>
    <row r="3" spans="1:14" s="179" customFormat="1">
      <c r="A3" s="921" t="s">
        <v>1583</v>
      </c>
      <c r="B3" s="921"/>
      <c r="C3" s="921"/>
      <c r="D3" s="921"/>
      <c r="E3" s="921"/>
      <c r="F3" s="921"/>
      <c r="G3" s="921"/>
      <c r="H3" s="921"/>
      <c r="I3" s="921"/>
      <c r="J3" s="921"/>
      <c r="K3" s="921"/>
      <c r="L3" s="921"/>
      <c r="M3" s="921"/>
      <c r="N3" s="921"/>
    </row>
    <row r="4" spans="1:14" s="179" customFormat="1">
      <c r="A4" s="285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</row>
    <row r="5" spans="1:14" s="179" customFormat="1" ht="18" customHeight="1">
      <c r="A5" s="980"/>
      <c r="B5" s="981"/>
      <c r="C5" s="967" t="s">
        <v>869</v>
      </c>
      <c r="D5" s="969"/>
      <c r="E5" s="969"/>
      <c r="F5" s="969"/>
      <c r="G5" s="969"/>
      <c r="H5" s="968"/>
      <c r="I5" s="967" t="s">
        <v>870</v>
      </c>
      <c r="J5" s="969"/>
      <c r="K5" s="969"/>
      <c r="L5" s="969"/>
      <c r="M5" s="969"/>
      <c r="N5" s="969"/>
    </row>
    <row r="6" spans="1:14" s="179" customFormat="1" ht="21" customHeight="1">
      <c r="A6" s="980"/>
      <c r="B6" s="980"/>
      <c r="C6" s="1029" t="s">
        <v>874</v>
      </c>
      <c r="D6" s="1030"/>
      <c r="E6" s="1030"/>
      <c r="F6" s="1030"/>
      <c r="G6" s="1031"/>
      <c r="H6" s="452" t="s">
        <v>875</v>
      </c>
      <c r="I6" s="1029" t="s">
        <v>874</v>
      </c>
      <c r="J6" s="1030"/>
      <c r="K6" s="1030"/>
      <c r="L6" s="1030"/>
      <c r="M6" s="1031"/>
      <c r="N6" s="452" t="s">
        <v>875</v>
      </c>
    </row>
    <row r="7" spans="1:14" s="179" customFormat="1">
      <c r="A7" s="980" t="s">
        <v>854</v>
      </c>
      <c r="B7" s="980"/>
      <c r="C7" s="290" t="s">
        <v>876</v>
      </c>
      <c r="D7" s="290" t="s">
        <v>877</v>
      </c>
      <c r="E7" s="290"/>
      <c r="F7" s="290" t="s">
        <v>878</v>
      </c>
      <c r="G7" s="450" t="s">
        <v>879</v>
      </c>
      <c r="H7" s="453" t="s">
        <v>880</v>
      </c>
      <c r="I7" s="290" t="s">
        <v>876</v>
      </c>
      <c r="J7" s="290" t="s">
        <v>877</v>
      </c>
      <c r="K7" s="290"/>
      <c r="L7" s="290" t="s">
        <v>878</v>
      </c>
      <c r="M7" s="450" t="s">
        <v>879</v>
      </c>
      <c r="N7" s="453" t="s">
        <v>881</v>
      </c>
    </row>
    <row r="8" spans="1:14" s="179" customFormat="1">
      <c r="A8" s="980" t="s">
        <v>1742</v>
      </c>
      <c r="B8" s="980"/>
      <c r="C8" s="388" t="s">
        <v>172</v>
      </c>
      <c r="D8" s="388" t="s">
        <v>172</v>
      </c>
      <c r="E8" s="388" t="s">
        <v>882</v>
      </c>
      <c r="F8" s="388" t="s">
        <v>883</v>
      </c>
      <c r="G8" s="451" t="s">
        <v>884</v>
      </c>
      <c r="H8" s="453" t="s">
        <v>885</v>
      </c>
      <c r="I8" s="388" t="s">
        <v>172</v>
      </c>
      <c r="J8" s="388" t="s">
        <v>172</v>
      </c>
      <c r="K8" s="388" t="s">
        <v>882</v>
      </c>
      <c r="L8" s="388" t="s">
        <v>883</v>
      </c>
      <c r="M8" s="451" t="s">
        <v>884</v>
      </c>
      <c r="N8" s="453" t="s">
        <v>886</v>
      </c>
    </row>
    <row r="9" spans="1:14" s="179" customFormat="1" ht="24" customHeight="1">
      <c r="A9" s="980"/>
      <c r="B9" s="980"/>
      <c r="C9" s="656" t="s">
        <v>887</v>
      </c>
      <c r="D9" s="656" t="s">
        <v>888</v>
      </c>
      <c r="E9" s="1032" t="s">
        <v>889</v>
      </c>
      <c r="F9" s="1003" t="s">
        <v>890</v>
      </c>
      <c r="G9" s="451" t="s">
        <v>889</v>
      </c>
      <c r="H9" s="453" t="s">
        <v>1580</v>
      </c>
      <c r="I9" s="656" t="s">
        <v>887</v>
      </c>
      <c r="J9" s="656" t="s">
        <v>888</v>
      </c>
      <c r="K9" s="1003" t="s">
        <v>889</v>
      </c>
      <c r="L9" s="1003" t="s">
        <v>890</v>
      </c>
      <c r="M9" s="451" t="s">
        <v>889</v>
      </c>
      <c r="N9" s="453" t="s">
        <v>1582</v>
      </c>
    </row>
    <row r="10" spans="1:14" s="179" customFormat="1">
      <c r="A10" s="969"/>
      <c r="B10" s="969"/>
      <c r="C10" s="657" t="s">
        <v>891</v>
      </c>
      <c r="D10" s="697" t="s">
        <v>891</v>
      </c>
      <c r="E10" s="1032"/>
      <c r="F10" s="1003"/>
      <c r="G10" s="451" t="s">
        <v>892</v>
      </c>
      <c r="H10" s="453" t="s">
        <v>1581</v>
      </c>
      <c r="I10" s="697" t="s">
        <v>891</v>
      </c>
      <c r="J10" s="697" t="s">
        <v>891</v>
      </c>
      <c r="K10" s="1003"/>
      <c r="L10" s="1003"/>
      <c r="M10" s="451" t="s">
        <v>892</v>
      </c>
      <c r="N10" s="453" t="s">
        <v>1581</v>
      </c>
    </row>
    <row r="11" spans="1:14">
      <c r="A11" s="29" t="s">
        <v>1501</v>
      </c>
      <c r="B11" s="25" t="s">
        <v>1502</v>
      </c>
      <c r="C11" s="30" t="s">
        <v>53</v>
      </c>
      <c r="D11" s="792" t="s">
        <v>53</v>
      </c>
      <c r="E11" s="792" t="s">
        <v>53</v>
      </c>
      <c r="F11" s="792" t="s">
        <v>53</v>
      </c>
      <c r="G11" s="792" t="s">
        <v>53</v>
      </c>
      <c r="H11" s="792" t="s">
        <v>53</v>
      </c>
      <c r="I11" s="792" t="s">
        <v>53</v>
      </c>
      <c r="J11" s="792">
        <v>1</v>
      </c>
      <c r="K11" s="792" t="s">
        <v>53</v>
      </c>
      <c r="L11" s="792" t="s">
        <v>53</v>
      </c>
      <c r="M11" s="792" t="s">
        <v>53</v>
      </c>
      <c r="N11" s="792" t="s">
        <v>53</v>
      </c>
    </row>
    <row r="12" spans="1:14">
      <c r="A12" s="29" t="s">
        <v>1503</v>
      </c>
      <c r="B12" s="25" t="s">
        <v>1743</v>
      </c>
      <c r="C12" s="30" t="s">
        <v>53</v>
      </c>
      <c r="D12" s="17" t="s">
        <v>53</v>
      </c>
      <c r="E12" s="17" t="s">
        <v>53</v>
      </c>
      <c r="F12" s="17" t="s">
        <v>53</v>
      </c>
      <c r="G12" s="17" t="s">
        <v>53</v>
      </c>
      <c r="H12" s="17" t="s">
        <v>53</v>
      </c>
      <c r="I12" s="17" t="s">
        <v>53</v>
      </c>
      <c r="J12" s="17" t="s">
        <v>53</v>
      </c>
      <c r="K12" s="17" t="s">
        <v>53</v>
      </c>
      <c r="L12" s="17" t="s">
        <v>53</v>
      </c>
      <c r="M12" s="17" t="s">
        <v>53</v>
      </c>
      <c r="N12" s="17" t="s">
        <v>53</v>
      </c>
    </row>
    <row r="13" spans="1:14">
      <c r="A13" s="29" t="s">
        <v>1504</v>
      </c>
      <c r="B13" s="25" t="s">
        <v>1505</v>
      </c>
      <c r="C13" s="30" t="s">
        <v>53</v>
      </c>
      <c r="D13" s="17" t="s">
        <v>53</v>
      </c>
      <c r="E13" s="17" t="s">
        <v>53</v>
      </c>
      <c r="F13" s="17" t="s">
        <v>53</v>
      </c>
      <c r="G13" s="17" t="s">
        <v>53</v>
      </c>
      <c r="H13" s="17" t="s">
        <v>53</v>
      </c>
      <c r="I13" s="17" t="s">
        <v>53</v>
      </c>
      <c r="J13" s="17" t="s">
        <v>53</v>
      </c>
      <c r="K13" s="17" t="s">
        <v>53</v>
      </c>
      <c r="L13" s="17" t="s">
        <v>53</v>
      </c>
      <c r="M13" s="17" t="s">
        <v>53</v>
      </c>
      <c r="N13" s="17" t="s">
        <v>53</v>
      </c>
    </row>
    <row r="14" spans="1:14">
      <c r="A14" s="29" t="s">
        <v>1506</v>
      </c>
      <c r="B14" s="25" t="s">
        <v>1744</v>
      </c>
      <c r="C14" s="30" t="s">
        <v>53</v>
      </c>
      <c r="D14" s="17" t="s">
        <v>53</v>
      </c>
      <c r="E14" s="17" t="s">
        <v>53</v>
      </c>
      <c r="F14" s="17" t="s">
        <v>53</v>
      </c>
      <c r="G14" s="17" t="s">
        <v>53</v>
      </c>
      <c r="H14" s="17" t="s">
        <v>53</v>
      </c>
      <c r="I14" s="17" t="s">
        <v>53</v>
      </c>
      <c r="J14" s="17" t="s">
        <v>53</v>
      </c>
      <c r="K14" s="17" t="s">
        <v>53</v>
      </c>
      <c r="L14" s="17" t="s">
        <v>53</v>
      </c>
      <c r="M14" s="17" t="s">
        <v>53</v>
      </c>
      <c r="N14" s="17" t="s">
        <v>53</v>
      </c>
    </row>
    <row r="15" spans="1:14">
      <c r="A15" s="29" t="s">
        <v>1507</v>
      </c>
      <c r="B15" s="25" t="s">
        <v>1508</v>
      </c>
      <c r="C15" s="30" t="s">
        <v>53</v>
      </c>
      <c r="D15" s="17" t="s">
        <v>53</v>
      </c>
      <c r="E15" s="17" t="s">
        <v>53</v>
      </c>
      <c r="F15" s="17" t="s">
        <v>53</v>
      </c>
      <c r="G15" s="17" t="s">
        <v>53</v>
      </c>
      <c r="H15" s="17" t="s">
        <v>53</v>
      </c>
      <c r="I15" s="17" t="s">
        <v>53</v>
      </c>
      <c r="J15" s="17" t="s">
        <v>53</v>
      </c>
      <c r="K15" s="17" t="s">
        <v>53</v>
      </c>
      <c r="L15" s="17" t="s">
        <v>53</v>
      </c>
      <c r="M15" s="17" t="s">
        <v>53</v>
      </c>
      <c r="N15" s="17" t="s">
        <v>53</v>
      </c>
    </row>
    <row r="16" spans="1:14">
      <c r="A16" s="29" t="s">
        <v>1509</v>
      </c>
      <c r="B16" s="25" t="s">
        <v>1745</v>
      </c>
      <c r="C16" s="30" t="s">
        <v>53</v>
      </c>
      <c r="D16" s="17" t="s">
        <v>53</v>
      </c>
      <c r="E16" s="17" t="s">
        <v>53</v>
      </c>
      <c r="F16" s="17" t="s">
        <v>53</v>
      </c>
      <c r="G16" s="17" t="s">
        <v>53</v>
      </c>
      <c r="H16" s="17" t="s">
        <v>53</v>
      </c>
      <c r="I16" s="17" t="s">
        <v>53</v>
      </c>
      <c r="J16" s="17" t="s">
        <v>53</v>
      </c>
      <c r="K16" s="17" t="s">
        <v>53</v>
      </c>
      <c r="L16" s="17" t="s">
        <v>53</v>
      </c>
      <c r="M16" s="17" t="s">
        <v>53</v>
      </c>
      <c r="N16" s="17" t="s">
        <v>53</v>
      </c>
    </row>
    <row r="17" spans="1:14">
      <c r="A17" s="29" t="s">
        <v>1510</v>
      </c>
      <c r="B17" s="25" t="s">
        <v>1511</v>
      </c>
      <c r="C17" s="30" t="s">
        <v>53</v>
      </c>
      <c r="D17" s="17" t="s">
        <v>53</v>
      </c>
      <c r="E17" s="17" t="s">
        <v>53</v>
      </c>
      <c r="F17" s="17" t="s">
        <v>53</v>
      </c>
      <c r="G17" s="17" t="s">
        <v>53</v>
      </c>
      <c r="H17" s="17" t="s">
        <v>53</v>
      </c>
      <c r="I17" s="17" t="s">
        <v>53</v>
      </c>
      <c r="J17" s="17" t="s">
        <v>53</v>
      </c>
      <c r="K17" s="17" t="s">
        <v>53</v>
      </c>
      <c r="L17" s="17" t="s">
        <v>53</v>
      </c>
      <c r="M17" s="17" t="s">
        <v>53</v>
      </c>
      <c r="N17" s="17" t="s">
        <v>53</v>
      </c>
    </row>
    <row r="18" spans="1:14">
      <c r="A18" s="29" t="s">
        <v>1512</v>
      </c>
      <c r="B18" s="25" t="s">
        <v>1513</v>
      </c>
      <c r="C18" s="30" t="s">
        <v>53</v>
      </c>
      <c r="D18" s="17" t="s">
        <v>53</v>
      </c>
      <c r="E18" s="17" t="s">
        <v>53</v>
      </c>
      <c r="F18" s="17" t="s">
        <v>53</v>
      </c>
      <c r="G18" s="17" t="s">
        <v>53</v>
      </c>
      <c r="H18" s="17" t="s">
        <v>53</v>
      </c>
      <c r="I18" s="17" t="s">
        <v>53</v>
      </c>
      <c r="J18" s="17" t="s">
        <v>53</v>
      </c>
      <c r="K18" s="17" t="s">
        <v>53</v>
      </c>
      <c r="L18" s="17" t="s">
        <v>53</v>
      </c>
      <c r="M18" s="17" t="s">
        <v>53</v>
      </c>
      <c r="N18" s="17" t="s">
        <v>53</v>
      </c>
    </row>
    <row r="19" spans="1:14">
      <c r="A19" s="29" t="s">
        <v>1514</v>
      </c>
      <c r="B19" s="25" t="s">
        <v>1515</v>
      </c>
      <c r="C19" s="30" t="s">
        <v>53</v>
      </c>
      <c r="D19" s="17" t="s">
        <v>53</v>
      </c>
      <c r="E19" s="17" t="s">
        <v>53</v>
      </c>
      <c r="F19" s="17" t="s">
        <v>53</v>
      </c>
      <c r="G19" s="17" t="s">
        <v>53</v>
      </c>
      <c r="H19" s="17" t="s">
        <v>53</v>
      </c>
      <c r="I19" s="17" t="s">
        <v>53</v>
      </c>
      <c r="J19" s="17" t="s">
        <v>53</v>
      </c>
      <c r="K19" s="17" t="s">
        <v>53</v>
      </c>
      <c r="L19" s="17" t="s">
        <v>53</v>
      </c>
      <c r="M19" s="17" t="s">
        <v>53</v>
      </c>
      <c r="N19" s="17" t="s">
        <v>53</v>
      </c>
    </row>
    <row r="20" spans="1:14">
      <c r="A20" s="29" t="s">
        <v>857</v>
      </c>
      <c r="B20" s="25" t="s">
        <v>1746</v>
      </c>
      <c r="C20" s="30" t="s">
        <v>53</v>
      </c>
      <c r="D20" s="17">
        <v>3</v>
      </c>
      <c r="E20" s="17" t="s">
        <v>53</v>
      </c>
      <c r="F20" s="17" t="s">
        <v>53</v>
      </c>
      <c r="G20" s="17" t="s">
        <v>53</v>
      </c>
      <c r="H20" s="17">
        <v>5</v>
      </c>
      <c r="I20" s="17" t="s">
        <v>53</v>
      </c>
      <c r="J20" s="17" t="s">
        <v>53</v>
      </c>
      <c r="K20" s="17" t="s">
        <v>53</v>
      </c>
      <c r="L20" s="17" t="s">
        <v>53</v>
      </c>
      <c r="M20" s="17" t="s">
        <v>53</v>
      </c>
      <c r="N20" s="17" t="s">
        <v>53</v>
      </c>
    </row>
    <row r="21" spans="1:14">
      <c r="A21" s="29" t="s">
        <v>1516</v>
      </c>
      <c r="B21" s="25" t="s">
        <v>1517</v>
      </c>
      <c r="C21" s="30" t="s">
        <v>53</v>
      </c>
      <c r="D21" s="17" t="s">
        <v>53</v>
      </c>
      <c r="E21" s="17" t="s">
        <v>53</v>
      </c>
      <c r="F21" s="17" t="s">
        <v>53</v>
      </c>
      <c r="G21" s="17" t="s">
        <v>53</v>
      </c>
      <c r="H21" s="17" t="s">
        <v>53</v>
      </c>
      <c r="I21" s="17" t="s">
        <v>53</v>
      </c>
      <c r="J21" s="17" t="s">
        <v>53</v>
      </c>
      <c r="K21" s="17" t="s">
        <v>53</v>
      </c>
      <c r="L21" s="17" t="s">
        <v>53</v>
      </c>
      <c r="M21" s="17" t="s">
        <v>53</v>
      </c>
      <c r="N21" s="17" t="s">
        <v>53</v>
      </c>
    </row>
    <row r="22" spans="1:14">
      <c r="A22" s="29" t="s">
        <v>858</v>
      </c>
      <c r="B22" s="25" t="s">
        <v>1747</v>
      </c>
      <c r="C22" s="30">
        <v>4</v>
      </c>
      <c r="D22" s="17">
        <v>33</v>
      </c>
      <c r="E22" s="17" t="s">
        <v>53</v>
      </c>
      <c r="F22" s="17" t="s">
        <v>53</v>
      </c>
      <c r="G22" s="17" t="s">
        <v>53</v>
      </c>
      <c r="H22" s="17">
        <v>30</v>
      </c>
      <c r="I22" s="17">
        <v>4</v>
      </c>
      <c r="J22" s="17">
        <v>18</v>
      </c>
      <c r="K22" s="17" t="s">
        <v>53</v>
      </c>
      <c r="L22" s="17" t="s">
        <v>53</v>
      </c>
      <c r="M22" s="17" t="s">
        <v>53</v>
      </c>
      <c r="N22" s="17">
        <v>9</v>
      </c>
    </row>
    <row r="23" spans="1:14" ht="24" customHeight="1">
      <c r="A23" s="29" t="s">
        <v>859</v>
      </c>
      <c r="B23" s="25" t="s">
        <v>1748</v>
      </c>
      <c r="C23" s="30" t="s">
        <v>53</v>
      </c>
      <c r="D23" s="17">
        <v>1</v>
      </c>
      <c r="E23" s="17" t="s">
        <v>53</v>
      </c>
      <c r="F23" s="17" t="s">
        <v>53</v>
      </c>
      <c r="G23" s="17" t="s">
        <v>53</v>
      </c>
      <c r="H23" s="17">
        <v>5</v>
      </c>
      <c r="I23" s="17" t="s">
        <v>53</v>
      </c>
      <c r="J23" s="17" t="s">
        <v>53</v>
      </c>
      <c r="K23" s="17" t="s">
        <v>53</v>
      </c>
      <c r="L23" s="17" t="s">
        <v>53</v>
      </c>
      <c r="M23" s="17" t="s">
        <v>53</v>
      </c>
      <c r="N23" s="17" t="s">
        <v>53</v>
      </c>
    </row>
    <row r="24" spans="1:14">
      <c r="A24" s="29" t="s">
        <v>860</v>
      </c>
      <c r="B24" s="25" t="s">
        <v>1749</v>
      </c>
      <c r="C24" s="30" t="s">
        <v>53</v>
      </c>
      <c r="D24" s="17">
        <v>6</v>
      </c>
      <c r="E24" s="17" t="s">
        <v>53</v>
      </c>
      <c r="F24" s="17" t="s">
        <v>53</v>
      </c>
      <c r="G24" s="17" t="s">
        <v>53</v>
      </c>
      <c r="H24" s="17">
        <v>17</v>
      </c>
      <c r="I24" s="17">
        <v>1</v>
      </c>
      <c r="J24" s="17" t="s">
        <v>53</v>
      </c>
      <c r="K24" s="17" t="s">
        <v>53</v>
      </c>
      <c r="L24" s="17" t="s">
        <v>53</v>
      </c>
      <c r="M24" s="17" t="s">
        <v>53</v>
      </c>
      <c r="N24" s="17">
        <v>10</v>
      </c>
    </row>
    <row r="25" spans="1:14">
      <c r="A25" s="29" t="s">
        <v>1518</v>
      </c>
      <c r="B25" s="25" t="s">
        <v>1762</v>
      </c>
      <c r="C25" s="30">
        <v>1</v>
      </c>
      <c r="D25" s="17" t="s">
        <v>53</v>
      </c>
      <c r="E25" s="17" t="s">
        <v>53</v>
      </c>
      <c r="F25" s="17" t="s">
        <v>53</v>
      </c>
      <c r="G25" s="17" t="s">
        <v>53</v>
      </c>
      <c r="H25" s="17" t="s">
        <v>53</v>
      </c>
      <c r="I25" s="17">
        <v>3</v>
      </c>
      <c r="J25" s="17">
        <v>5</v>
      </c>
      <c r="K25" s="17" t="s">
        <v>53</v>
      </c>
      <c r="L25" s="17" t="s">
        <v>53</v>
      </c>
      <c r="M25" s="17" t="s">
        <v>53</v>
      </c>
      <c r="N25" s="17" t="s">
        <v>53</v>
      </c>
    </row>
    <row r="26" spans="1:14">
      <c r="A26" s="29" t="s">
        <v>1519</v>
      </c>
      <c r="B26" s="25" t="s">
        <v>1520</v>
      </c>
      <c r="C26" s="30" t="s">
        <v>53</v>
      </c>
      <c r="D26" s="17">
        <v>4</v>
      </c>
      <c r="E26" s="17" t="s">
        <v>53</v>
      </c>
      <c r="F26" s="17" t="s">
        <v>53</v>
      </c>
      <c r="G26" s="17" t="s">
        <v>53</v>
      </c>
      <c r="H26" s="17">
        <v>1</v>
      </c>
      <c r="I26" s="17" t="s">
        <v>53</v>
      </c>
      <c r="J26" s="17" t="s">
        <v>53</v>
      </c>
      <c r="K26" s="17" t="s">
        <v>53</v>
      </c>
      <c r="L26" s="17" t="s">
        <v>53</v>
      </c>
      <c r="M26" s="17" t="s">
        <v>53</v>
      </c>
      <c r="N26" s="17" t="s">
        <v>53</v>
      </c>
    </row>
    <row r="27" spans="1:14">
      <c r="A27" s="29" t="s">
        <v>861</v>
      </c>
      <c r="B27" s="25" t="s">
        <v>1750</v>
      </c>
      <c r="C27" s="30">
        <v>5</v>
      </c>
      <c r="D27" s="17">
        <v>66</v>
      </c>
      <c r="E27" s="17" t="s">
        <v>53</v>
      </c>
      <c r="F27" s="17" t="s">
        <v>53</v>
      </c>
      <c r="G27" s="17" t="s">
        <v>53</v>
      </c>
      <c r="H27" s="17">
        <v>170</v>
      </c>
      <c r="I27" s="17">
        <v>3</v>
      </c>
      <c r="J27" s="17">
        <v>8</v>
      </c>
      <c r="K27" s="17" t="s">
        <v>53</v>
      </c>
      <c r="L27" s="17" t="s">
        <v>53</v>
      </c>
      <c r="M27" s="17" t="s">
        <v>53</v>
      </c>
      <c r="N27" s="17">
        <v>88</v>
      </c>
    </row>
    <row r="28" spans="1:14">
      <c r="A28" s="29" t="s">
        <v>862</v>
      </c>
      <c r="B28" s="25" t="s">
        <v>1751</v>
      </c>
      <c r="C28" s="30" t="s">
        <v>53</v>
      </c>
      <c r="D28" s="17">
        <v>3</v>
      </c>
      <c r="E28" s="17" t="s">
        <v>53</v>
      </c>
      <c r="F28" s="17" t="s">
        <v>53</v>
      </c>
      <c r="G28" s="17" t="s">
        <v>53</v>
      </c>
      <c r="H28" s="17">
        <v>2</v>
      </c>
      <c r="I28" s="17" t="s">
        <v>53</v>
      </c>
      <c r="J28" s="17" t="s">
        <v>53</v>
      </c>
      <c r="K28" s="17" t="s">
        <v>53</v>
      </c>
      <c r="L28" s="17" t="s">
        <v>53</v>
      </c>
      <c r="M28" s="17" t="s">
        <v>53</v>
      </c>
      <c r="N28" s="17" t="s">
        <v>53</v>
      </c>
    </row>
    <row r="29" spans="1:14" s="178" customFormat="1">
      <c r="A29" s="177" t="s">
        <v>1672</v>
      </c>
      <c r="B29" s="177"/>
      <c r="C29" s="177"/>
      <c r="D29" s="177"/>
      <c r="E29" s="177"/>
      <c r="F29" s="177"/>
      <c r="G29" s="177"/>
      <c r="H29" s="177"/>
      <c r="I29" s="177"/>
      <c r="J29" s="177"/>
      <c r="K29" s="177"/>
    </row>
    <row r="30" spans="1:14" s="178" customFormat="1">
      <c r="A30" s="950" t="s">
        <v>1673</v>
      </c>
      <c r="B30" s="950"/>
      <c r="C30" s="950"/>
      <c r="D30" s="950"/>
      <c r="E30" s="950"/>
      <c r="F30" s="950"/>
      <c r="G30" s="950"/>
      <c r="H30" s="950"/>
      <c r="I30" s="950"/>
      <c r="J30" s="950"/>
      <c r="K30" s="950"/>
    </row>
    <row r="31" spans="1:14" s="178" customFormat="1">
      <c r="A31" s="508" t="s">
        <v>1608</v>
      </c>
      <c r="B31" s="508"/>
      <c r="C31" s="508"/>
      <c r="D31" s="508"/>
      <c r="E31" s="508"/>
      <c r="F31" s="508"/>
      <c r="G31" s="508"/>
      <c r="H31" s="508"/>
      <c r="I31" s="508"/>
      <c r="J31" s="508"/>
      <c r="K31" s="508"/>
    </row>
    <row r="32" spans="1:14" s="179" customFormat="1">
      <c r="A32" s="1033"/>
      <c r="B32" s="1033"/>
      <c r="C32" s="1033"/>
      <c r="D32" s="1033"/>
      <c r="E32" s="1033"/>
      <c r="F32" s="1033"/>
      <c r="G32" s="1033"/>
      <c r="H32" s="1033"/>
      <c r="I32" s="1033"/>
      <c r="J32" s="1033"/>
      <c r="K32" s="1033"/>
      <c r="L32" s="1033"/>
      <c r="M32" s="1033"/>
      <c r="N32" s="1033"/>
    </row>
    <row r="33" spans="1:14" s="179" customFormat="1" ht="18" customHeight="1">
      <c r="A33" s="980"/>
      <c r="B33" s="981"/>
      <c r="C33" s="967" t="s">
        <v>869</v>
      </c>
      <c r="D33" s="969"/>
      <c r="E33" s="969"/>
      <c r="F33" s="969"/>
      <c r="G33" s="969"/>
      <c r="H33" s="968"/>
      <c r="I33" s="967" t="s">
        <v>870</v>
      </c>
      <c r="J33" s="969"/>
      <c r="K33" s="969"/>
      <c r="L33" s="969"/>
      <c r="M33" s="969"/>
      <c r="N33" s="969"/>
    </row>
    <row r="34" spans="1:14" s="179" customFormat="1" ht="21" customHeight="1">
      <c r="A34" s="980"/>
      <c r="B34" s="980"/>
      <c r="C34" s="1029" t="s">
        <v>874</v>
      </c>
      <c r="D34" s="1030"/>
      <c r="E34" s="1030"/>
      <c r="F34" s="1030"/>
      <c r="G34" s="1031"/>
      <c r="H34" s="452" t="s">
        <v>875</v>
      </c>
      <c r="I34" s="1029" t="s">
        <v>874</v>
      </c>
      <c r="J34" s="1030"/>
      <c r="K34" s="1030"/>
      <c r="L34" s="1030"/>
      <c r="M34" s="1031"/>
      <c r="N34" s="452" t="s">
        <v>875</v>
      </c>
    </row>
    <row r="35" spans="1:14" s="179" customFormat="1">
      <c r="A35" s="980" t="s">
        <v>854</v>
      </c>
      <c r="B35" s="980"/>
      <c r="C35" s="290" t="s">
        <v>876</v>
      </c>
      <c r="D35" s="290" t="s">
        <v>877</v>
      </c>
      <c r="E35" s="290"/>
      <c r="F35" s="290" t="s">
        <v>878</v>
      </c>
      <c r="G35" s="450" t="s">
        <v>879</v>
      </c>
      <c r="H35" s="453" t="s">
        <v>880</v>
      </c>
      <c r="I35" s="290" t="s">
        <v>876</v>
      </c>
      <c r="J35" s="290" t="s">
        <v>877</v>
      </c>
      <c r="K35" s="290"/>
      <c r="L35" s="290" t="s">
        <v>878</v>
      </c>
      <c r="M35" s="450" t="s">
        <v>879</v>
      </c>
      <c r="N35" s="453" t="s">
        <v>881</v>
      </c>
    </row>
    <row r="36" spans="1:14" s="179" customFormat="1">
      <c r="A36" s="980" t="s">
        <v>1742</v>
      </c>
      <c r="B36" s="980"/>
      <c r="C36" s="667" t="s">
        <v>172</v>
      </c>
      <c r="D36" s="667" t="s">
        <v>172</v>
      </c>
      <c r="E36" s="667" t="s">
        <v>882</v>
      </c>
      <c r="F36" s="667" t="s">
        <v>883</v>
      </c>
      <c r="G36" s="451" t="s">
        <v>884</v>
      </c>
      <c r="H36" s="453" t="s">
        <v>885</v>
      </c>
      <c r="I36" s="667" t="s">
        <v>172</v>
      </c>
      <c r="J36" s="667" t="s">
        <v>172</v>
      </c>
      <c r="K36" s="667" t="s">
        <v>882</v>
      </c>
      <c r="L36" s="667" t="s">
        <v>883</v>
      </c>
      <c r="M36" s="451" t="s">
        <v>884</v>
      </c>
      <c r="N36" s="453" t="s">
        <v>886</v>
      </c>
    </row>
    <row r="37" spans="1:14" s="179" customFormat="1" ht="24" customHeight="1">
      <c r="A37" s="980"/>
      <c r="B37" s="980"/>
      <c r="C37" s="667" t="s">
        <v>887</v>
      </c>
      <c r="D37" s="667" t="s">
        <v>888</v>
      </c>
      <c r="E37" s="1032" t="s">
        <v>889</v>
      </c>
      <c r="F37" s="1003" t="s">
        <v>890</v>
      </c>
      <c r="G37" s="451" t="s">
        <v>889</v>
      </c>
      <c r="H37" s="453" t="s">
        <v>1580</v>
      </c>
      <c r="I37" s="667" t="s">
        <v>887</v>
      </c>
      <c r="J37" s="667" t="s">
        <v>888</v>
      </c>
      <c r="K37" s="1003" t="s">
        <v>889</v>
      </c>
      <c r="L37" s="1003" t="s">
        <v>890</v>
      </c>
      <c r="M37" s="451" t="s">
        <v>889</v>
      </c>
      <c r="N37" s="453" t="s">
        <v>1582</v>
      </c>
    </row>
    <row r="38" spans="1:14" s="179" customFormat="1">
      <c r="A38" s="969"/>
      <c r="B38" s="969"/>
      <c r="C38" s="668" t="s">
        <v>891</v>
      </c>
      <c r="D38" s="697" t="s">
        <v>891</v>
      </c>
      <c r="E38" s="1032"/>
      <c r="F38" s="1003"/>
      <c r="G38" s="451" t="s">
        <v>892</v>
      </c>
      <c r="H38" s="453" t="s">
        <v>1581</v>
      </c>
      <c r="I38" s="697" t="s">
        <v>891</v>
      </c>
      <c r="J38" s="697" t="s">
        <v>891</v>
      </c>
      <c r="K38" s="1003"/>
      <c r="L38" s="1003"/>
      <c r="M38" s="451" t="s">
        <v>892</v>
      </c>
      <c r="N38" s="453" t="s">
        <v>1581</v>
      </c>
    </row>
    <row r="39" spans="1:14">
      <c r="A39" s="29" t="s">
        <v>1521</v>
      </c>
      <c r="B39" s="25" t="s">
        <v>1522</v>
      </c>
      <c r="C39" s="30" t="s">
        <v>53</v>
      </c>
      <c r="D39" s="792" t="s">
        <v>53</v>
      </c>
      <c r="E39" s="792" t="s">
        <v>53</v>
      </c>
      <c r="F39" s="792" t="s">
        <v>53</v>
      </c>
      <c r="G39" s="792" t="s">
        <v>53</v>
      </c>
      <c r="H39" s="792" t="s">
        <v>53</v>
      </c>
      <c r="I39" s="792" t="s">
        <v>53</v>
      </c>
      <c r="J39" s="792" t="s">
        <v>53</v>
      </c>
      <c r="K39" s="792" t="s">
        <v>53</v>
      </c>
      <c r="L39" s="792" t="s">
        <v>53</v>
      </c>
      <c r="M39" s="792" t="s">
        <v>53</v>
      </c>
      <c r="N39" s="792" t="s">
        <v>53</v>
      </c>
    </row>
    <row r="40" spans="1:14">
      <c r="A40" s="29" t="s">
        <v>1523</v>
      </c>
      <c r="B40" s="25" t="s">
        <v>1524</v>
      </c>
      <c r="C40" s="30" t="s">
        <v>53</v>
      </c>
      <c r="D40" s="17" t="s">
        <v>53</v>
      </c>
      <c r="E40" s="17" t="s">
        <v>53</v>
      </c>
      <c r="F40" s="17" t="s">
        <v>53</v>
      </c>
      <c r="G40" s="17" t="s">
        <v>53</v>
      </c>
      <c r="H40" s="17" t="s">
        <v>53</v>
      </c>
      <c r="I40" s="17" t="s">
        <v>53</v>
      </c>
      <c r="J40" s="17" t="s">
        <v>53</v>
      </c>
      <c r="K40" s="17" t="s">
        <v>53</v>
      </c>
      <c r="L40" s="17" t="s">
        <v>53</v>
      </c>
      <c r="M40" s="17" t="s">
        <v>53</v>
      </c>
      <c r="N40" s="17" t="s">
        <v>53</v>
      </c>
    </row>
    <row r="41" spans="1:14">
      <c r="A41" s="29" t="s">
        <v>1525</v>
      </c>
      <c r="B41" s="25" t="s">
        <v>1753</v>
      </c>
      <c r="C41" s="30" t="s">
        <v>53</v>
      </c>
      <c r="D41" s="17" t="s">
        <v>53</v>
      </c>
      <c r="E41" s="17" t="s">
        <v>53</v>
      </c>
      <c r="F41" s="17" t="s">
        <v>53</v>
      </c>
      <c r="G41" s="17" t="s">
        <v>53</v>
      </c>
      <c r="H41" s="17" t="s">
        <v>53</v>
      </c>
      <c r="I41" s="17" t="s">
        <v>53</v>
      </c>
      <c r="J41" s="17" t="s">
        <v>53</v>
      </c>
      <c r="K41" s="17" t="s">
        <v>53</v>
      </c>
      <c r="L41" s="17" t="s">
        <v>53</v>
      </c>
      <c r="M41" s="17" t="s">
        <v>53</v>
      </c>
      <c r="N41" s="17" t="s">
        <v>53</v>
      </c>
    </row>
    <row r="42" spans="1:14">
      <c r="A42" s="29" t="s">
        <v>1527</v>
      </c>
      <c r="B42" s="25" t="s">
        <v>1528</v>
      </c>
      <c r="C42" s="30" t="s">
        <v>53</v>
      </c>
      <c r="D42" s="17" t="s">
        <v>53</v>
      </c>
      <c r="E42" s="17" t="s">
        <v>53</v>
      </c>
      <c r="F42" s="17" t="s">
        <v>53</v>
      </c>
      <c r="G42" s="17" t="s">
        <v>53</v>
      </c>
      <c r="H42" s="17" t="s">
        <v>53</v>
      </c>
      <c r="I42" s="17" t="s">
        <v>53</v>
      </c>
      <c r="J42" s="17" t="s">
        <v>53</v>
      </c>
      <c r="K42" s="17" t="s">
        <v>53</v>
      </c>
      <c r="L42" s="17" t="s">
        <v>53</v>
      </c>
      <c r="M42" s="17" t="s">
        <v>53</v>
      </c>
      <c r="N42" s="17" t="s">
        <v>53</v>
      </c>
    </row>
    <row r="43" spans="1:14" ht="42">
      <c r="A43" s="29" t="s">
        <v>1529</v>
      </c>
      <c r="B43" s="25" t="s">
        <v>1670</v>
      </c>
      <c r="C43" s="30" t="s">
        <v>53</v>
      </c>
      <c r="D43" s="17" t="s">
        <v>53</v>
      </c>
      <c r="E43" s="17" t="s">
        <v>53</v>
      </c>
      <c r="F43" s="17" t="s">
        <v>53</v>
      </c>
      <c r="G43" s="17" t="s">
        <v>53</v>
      </c>
      <c r="H43" s="17" t="s">
        <v>53</v>
      </c>
      <c r="I43" s="17" t="s">
        <v>53</v>
      </c>
      <c r="J43" s="17" t="s">
        <v>53</v>
      </c>
      <c r="K43" s="17" t="s">
        <v>53</v>
      </c>
      <c r="L43" s="17" t="s">
        <v>53</v>
      </c>
      <c r="M43" s="17" t="s">
        <v>53</v>
      </c>
      <c r="N43" s="17" t="s">
        <v>53</v>
      </c>
    </row>
    <row r="44" spans="1:14">
      <c r="A44" s="29" t="s">
        <v>1531</v>
      </c>
      <c r="B44" s="25" t="s">
        <v>1754</v>
      </c>
      <c r="C44" s="30" t="s">
        <v>53</v>
      </c>
      <c r="D44" s="17" t="s">
        <v>53</v>
      </c>
      <c r="E44" s="17" t="s">
        <v>53</v>
      </c>
      <c r="F44" s="17" t="s">
        <v>53</v>
      </c>
      <c r="G44" s="17" t="s">
        <v>53</v>
      </c>
      <c r="H44" s="17" t="s">
        <v>53</v>
      </c>
      <c r="I44" s="17" t="s">
        <v>53</v>
      </c>
      <c r="J44" s="17" t="s">
        <v>53</v>
      </c>
      <c r="K44" s="17" t="s">
        <v>53</v>
      </c>
      <c r="L44" s="17" t="s">
        <v>53</v>
      </c>
      <c r="M44" s="17" t="s">
        <v>53</v>
      </c>
      <c r="N44" s="17" t="s">
        <v>53</v>
      </c>
    </row>
    <row r="45" spans="1:14">
      <c r="A45" s="29" t="s">
        <v>863</v>
      </c>
      <c r="B45" s="25" t="s">
        <v>1755</v>
      </c>
      <c r="C45" s="30" t="s">
        <v>53</v>
      </c>
      <c r="D45" s="17" t="s">
        <v>53</v>
      </c>
      <c r="E45" s="17" t="s">
        <v>53</v>
      </c>
      <c r="F45" s="17" t="s">
        <v>53</v>
      </c>
      <c r="G45" s="17" t="s">
        <v>53</v>
      </c>
      <c r="H45" s="17" t="s">
        <v>53</v>
      </c>
      <c r="I45" s="17" t="s">
        <v>53</v>
      </c>
      <c r="J45" s="17" t="s">
        <v>53</v>
      </c>
      <c r="K45" s="17" t="s">
        <v>53</v>
      </c>
      <c r="L45" s="17" t="s">
        <v>53</v>
      </c>
      <c r="M45" s="17" t="s">
        <v>53</v>
      </c>
      <c r="N45" s="17" t="s">
        <v>53</v>
      </c>
    </row>
    <row r="46" spans="1:14">
      <c r="A46" s="29" t="s">
        <v>1533</v>
      </c>
      <c r="B46" s="25" t="s">
        <v>1756</v>
      </c>
      <c r="C46" s="30" t="s">
        <v>53</v>
      </c>
      <c r="D46" s="17" t="s">
        <v>53</v>
      </c>
      <c r="E46" s="17" t="s">
        <v>53</v>
      </c>
      <c r="F46" s="17" t="s">
        <v>53</v>
      </c>
      <c r="G46" s="17" t="s">
        <v>53</v>
      </c>
      <c r="H46" s="17" t="s">
        <v>53</v>
      </c>
      <c r="I46" s="17" t="s">
        <v>53</v>
      </c>
      <c r="J46" s="17" t="s">
        <v>53</v>
      </c>
      <c r="K46" s="17" t="s">
        <v>53</v>
      </c>
      <c r="L46" s="17" t="s">
        <v>53</v>
      </c>
      <c r="M46" s="17" t="s">
        <v>53</v>
      </c>
      <c r="N46" s="17" t="s">
        <v>53</v>
      </c>
    </row>
    <row r="47" spans="1:14">
      <c r="A47" s="29" t="s">
        <v>1535</v>
      </c>
      <c r="B47" s="25" t="s">
        <v>1757</v>
      </c>
      <c r="C47" s="30" t="s">
        <v>53</v>
      </c>
      <c r="D47" s="17" t="s">
        <v>53</v>
      </c>
      <c r="E47" s="17" t="s">
        <v>53</v>
      </c>
      <c r="F47" s="17" t="s">
        <v>53</v>
      </c>
      <c r="G47" s="17" t="s">
        <v>53</v>
      </c>
      <c r="H47" s="17" t="s">
        <v>53</v>
      </c>
      <c r="I47" s="17" t="s">
        <v>53</v>
      </c>
      <c r="J47" s="17" t="s">
        <v>53</v>
      </c>
      <c r="K47" s="17" t="s">
        <v>53</v>
      </c>
      <c r="L47" s="17" t="s">
        <v>53</v>
      </c>
      <c r="M47" s="17" t="s">
        <v>53</v>
      </c>
      <c r="N47" s="17" t="s">
        <v>53</v>
      </c>
    </row>
    <row r="48" spans="1:14">
      <c r="A48" s="29" t="s">
        <v>1537</v>
      </c>
      <c r="B48" s="25" t="s">
        <v>1538</v>
      </c>
      <c r="C48" s="30" t="s">
        <v>53</v>
      </c>
      <c r="D48" s="17" t="s">
        <v>53</v>
      </c>
      <c r="E48" s="17" t="s">
        <v>53</v>
      </c>
      <c r="F48" s="17" t="s">
        <v>53</v>
      </c>
      <c r="G48" s="17" t="s">
        <v>53</v>
      </c>
      <c r="H48" s="17" t="s">
        <v>53</v>
      </c>
      <c r="I48" s="17" t="s">
        <v>53</v>
      </c>
      <c r="J48" s="17" t="s">
        <v>53</v>
      </c>
      <c r="K48" s="17" t="s">
        <v>53</v>
      </c>
      <c r="L48" s="17" t="s">
        <v>53</v>
      </c>
      <c r="M48" s="17" t="s">
        <v>53</v>
      </c>
      <c r="N48" s="17" t="s">
        <v>53</v>
      </c>
    </row>
    <row r="49" spans="1:14">
      <c r="A49" s="29" t="s">
        <v>1539</v>
      </c>
      <c r="B49" s="25" t="s">
        <v>1540</v>
      </c>
      <c r="C49" s="30" t="s">
        <v>53</v>
      </c>
      <c r="D49" s="17" t="s">
        <v>53</v>
      </c>
      <c r="E49" s="17" t="s">
        <v>53</v>
      </c>
      <c r="F49" s="17" t="s">
        <v>53</v>
      </c>
      <c r="G49" s="17" t="s">
        <v>53</v>
      </c>
      <c r="H49" s="17" t="s">
        <v>53</v>
      </c>
      <c r="I49" s="17" t="s">
        <v>53</v>
      </c>
      <c r="J49" s="17" t="s">
        <v>53</v>
      </c>
      <c r="K49" s="17" t="s">
        <v>53</v>
      </c>
      <c r="L49" s="17" t="s">
        <v>53</v>
      </c>
      <c r="M49" s="17" t="s">
        <v>53</v>
      </c>
      <c r="N49" s="17" t="s">
        <v>53</v>
      </c>
    </row>
    <row r="50" spans="1:14">
      <c r="A50" s="29" t="s">
        <v>1541</v>
      </c>
      <c r="B50" s="25" t="s">
        <v>1758</v>
      </c>
      <c r="C50" s="30" t="s">
        <v>53</v>
      </c>
      <c r="D50" s="17" t="s">
        <v>53</v>
      </c>
      <c r="E50" s="17" t="s">
        <v>53</v>
      </c>
      <c r="F50" s="17" t="s">
        <v>53</v>
      </c>
      <c r="G50" s="17" t="s">
        <v>53</v>
      </c>
      <c r="H50" s="17" t="s">
        <v>53</v>
      </c>
      <c r="I50" s="17" t="s">
        <v>53</v>
      </c>
      <c r="J50" s="17" t="s">
        <v>53</v>
      </c>
      <c r="K50" s="17" t="s">
        <v>53</v>
      </c>
      <c r="L50" s="17" t="s">
        <v>53</v>
      </c>
      <c r="M50" s="17" t="s">
        <v>53</v>
      </c>
      <c r="N50" s="17" t="s">
        <v>53</v>
      </c>
    </row>
    <row r="51" spans="1:14">
      <c r="A51" s="29" t="s">
        <v>1543</v>
      </c>
      <c r="B51" s="25" t="s">
        <v>1538</v>
      </c>
      <c r="C51" s="30">
        <v>1</v>
      </c>
      <c r="D51" s="17" t="s">
        <v>53</v>
      </c>
      <c r="E51" s="17" t="s">
        <v>53</v>
      </c>
      <c r="F51" s="17" t="s">
        <v>53</v>
      </c>
      <c r="G51" s="17" t="s">
        <v>53</v>
      </c>
      <c r="H51" s="17" t="s">
        <v>53</v>
      </c>
      <c r="I51" s="17" t="s">
        <v>53</v>
      </c>
      <c r="J51" s="17" t="s">
        <v>53</v>
      </c>
      <c r="K51" s="17" t="s">
        <v>53</v>
      </c>
      <c r="L51" s="17" t="s">
        <v>53</v>
      </c>
      <c r="M51" s="17" t="s">
        <v>53</v>
      </c>
      <c r="N51" s="17" t="s">
        <v>53</v>
      </c>
    </row>
    <row r="52" spans="1:14">
      <c r="A52" s="29" t="s">
        <v>1544</v>
      </c>
      <c r="B52" s="25" t="s">
        <v>1545</v>
      </c>
      <c r="C52" s="30" t="s">
        <v>53</v>
      </c>
      <c r="D52" s="17" t="s">
        <v>53</v>
      </c>
      <c r="E52" s="17" t="s">
        <v>53</v>
      </c>
      <c r="F52" s="17" t="s">
        <v>53</v>
      </c>
      <c r="G52" s="17" t="s">
        <v>53</v>
      </c>
      <c r="H52" s="17" t="s">
        <v>53</v>
      </c>
      <c r="I52" s="17" t="s">
        <v>53</v>
      </c>
      <c r="J52" s="17" t="s">
        <v>53</v>
      </c>
      <c r="K52" s="17">
        <v>1</v>
      </c>
      <c r="L52" s="17" t="s">
        <v>53</v>
      </c>
      <c r="M52" s="17" t="s">
        <v>53</v>
      </c>
      <c r="N52" s="17" t="s">
        <v>53</v>
      </c>
    </row>
    <row r="53" spans="1:14">
      <c r="A53" s="29" t="s">
        <v>1546</v>
      </c>
      <c r="B53" s="25" t="s">
        <v>1547</v>
      </c>
      <c r="C53" s="30" t="s">
        <v>53</v>
      </c>
      <c r="D53" s="17" t="s">
        <v>53</v>
      </c>
      <c r="E53" s="17" t="s">
        <v>53</v>
      </c>
      <c r="F53" s="17" t="s">
        <v>53</v>
      </c>
      <c r="G53" s="17" t="s">
        <v>53</v>
      </c>
      <c r="H53" s="17" t="s">
        <v>53</v>
      </c>
      <c r="I53" s="17">
        <v>2</v>
      </c>
      <c r="J53" s="17">
        <v>2</v>
      </c>
      <c r="K53" s="17">
        <v>7</v>
      </c>
      <c r="L53" s="17" t="s">
        <v>53</v>
      </c>
      <c r="M53" s="17" t="s">
        <v>53</v>
      </c>
      <c r="N53" s="17">
        <v>0.5675</v>
      </c>
    </row>
    <row r="54" spans="1:14">
      <c r="A54" s="29" t="s">
        <v>865</v>
      </c>
      <c r="B54" s="25" t="s">
        <v>866</v>
      </c>
      <c r="C54" s="30" t="s">
        <v>53</v>
      </c>
      <c r="D54" s="17" t="s">
        <v>53</v>
      </c>
      <c r="E54" s="17" t="s">
        <v>53</v>
      </c>
      <c r="F54" s="17" t="s">
        <v>53</v>
      </c>
      <c r="G54" s="17" t="s">
        <v>53</v>
      </c>
      <c r="H54" s="17" t="s">
        <v>53</v>
      </c>
      <c r="I54" s="17" t="s">
        <v>53</v>
      </c>
      <c r="J54" s="17" t="s">
        <v>53</v>
      </c>
      <c r="K54" s="17" t="s">
        <v>53</v>
      </c>
      <c r="L54" s="17" t="s">
        <v>53</v>
      </c>
      <c r="M54" s="17" t="s">
        <v>53</v>
      </c>
      <c r="N54" s="17" t="s">
        <v>53</v>
      </c>
    </row>
    <row r="55" spans="1:14">
      <c r="A55" s="29"/>
      <c r="B55" s="95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</row>
    <row r="56" spans="1:14" s="178" customFormat="1">
      <c r="A56" s="177" t="s">
        <v>1672</v>
      </c>
      <c r="B56" s="177"/>
      <c r="C56" s="177"/>
      <c r="D56" s="177"/>
      <c r="E56" s="177"/>
      <c r="F56" s="177"/>
      <c r="G56" s="177"/>
      <c r="H56" s="177"/>
      <c r="I56" s="177"/>
      <c r="J56" s="177"/>
      <c r="K56" s="177"/>
    </row>
    <row r="57" spans="1:14" s="178" customFormat="1">
      <c r="A57" s="950" t="s">
        <v>1673</v>
      </c>
      <c r="B57" s="950"/>
      <c r="C57" s="950"/>
      <c r="D57" s="950"/>
      <c r="E57" s="950"/>
      <c r="F57" s="950"/>
      <c r="G57" s="950"/>
      <c r="H57" s="950"/>
      <c r="I57" s="950"/>
      <c r="J57" s="950"/>
      <c r="K57" s="950"/>
    </row>
    <row r="58" spans="1:14" s="178" customFormat="1">
      <c r="A58" s="666" t="s">
        <v>1608</v>
      </c>
      <c r="B58" s="666"/>
      <c r="C58" s="666"/>
      <c r="D58" s="666"/>
      <c r="E58" s="666"/>
      <c r="F58" s="666"/>
      <c r="G58" s="666"/>
      <c r="H58" s="666"/>
      <c r="I58" s="666"/>
      <c r="J58" s="666"/>
      <c r="K58" s="666"/>
    </row>
    <row r="59" spans="1:14" s="179" customFormat="1">
      <c r="A59" s="1033"/>
      <c r="B59" s="1033"/>
      <c r="C59" s="1033"/>
      <c r="D59" s="1033"/>
      <c r="E59" s="1033"/>
      <c r="F59" s="1033"/>
      <c r="G59" s="1033"/>
      <c r="H59" s="1033"/>
      <c r="I59" s="1033"/>
      <c r="J59" s="1033"/>
      <c r="K59" s="1033"/>
      <c r="L59" s="1033"/>
      <c r="M59" s="1033"/>
      <c r="N59" s="1033"/>
    </row>
    <row r="60" spans="1:14" s="179" customFormat="1" ht="18" customHeight="1">
      <c r="A60" s="980"/>
      <c r="B60" s="981"/>
      <c r="C60" s="967" t="s">
        <v>869</v>
      </c>
      <c r="D60" s="969"/>
      <c r="E60" s="969"/>
      <c r="F60" s="969"/>
      <c r="G60" s="969"/>
      <c r="H60" s="968"/>
      <c r="I60" s="967" t="s">
        <v>870</v>
      </c>
      <c r="J60" s="969"/>
      <c r="K60" s="969"/>
      <c r="L60" s="969"/>
      <c r="M60" s="969"/>
      <c r="N60" s="969"/>
    </row>
    <row r="61" spans="1:14" s="179" customFormat="1" ht="21" customHeight="1">
      <c r="A61" s="980"/>
      <c r="B61" s="980"/>
      <c r="C61" s="1029" t="s">
        <v>874</v>
      </c>
      <c r="D61" s="1030"/>
      <c r="E61" s="1030"/>
      <c r="F61" s="1030"/>
      <c r="G61" s="1031"/>
      <c r="H61" s="452" t="s">
        <v>875</v>
      </c>
      <c r="I61" s="1029" t="s">
        <v>874</v>
      </c>
      <c r="J61" s="1030"/>
      <c r="K61" s="1030"/>
      <c r="L61" s="1030"/>
      <c r="M61" s="1031"/>
      <c r="N61" s="452" t="s">
        <v>875</v>
      </c>
    </row>
    <row r="62" spans="1:14" s="179" customFormat="1">
      <c r="A62" s="980" t="s">
        <v>854</v>
      </c>
      <c r="B62" s="980"/>
      <c r="C62" s="290" t="s">
        <v>876</v>
      </c>
      <c r="D62" s="290" t="s">
        <v>877</v>
      </c>
      <c r="E62" s="290"/>
      <c r="F62" s="290" t="s">
        <v>878</v>
      </c>
      <c r="G62" s="450" t="s">
        <v>879</v>
      </c>
      <c r="H62" s="453" t="s">
        <v>880</v>
      </c>
      <c r="I62" s="290" t="s">
        <v>876</v>
      </c>
      <c r="J62" s="290" t="s">
        <v>877</v>
      </c>
      <c r="K62" s="290"/>
      <c r="L62" s="290" t="s">
        <v>878</v>
      </c>
      <c r="M62" s="450" t="s">
        <v>879</v>
      </c>
      <c r="N62" s="453" t="s">
        <v>881</v>
      </c>
    </row>
    <row r="63" spans="1:14" s="179" customFormat="1">
      <c r="A63" s="980" t="s">
        <v>1742</v>
      </c>
      <c r="B63" s="980"/>
      <c r="C63" s="667" t="s">
        <v>172</v>
      </c>
      <c r="D63" s="667" t="s">
        <v>172</v>
      </c>
      <c r="E63" s="667" t="s">
        <v>882</v>
      </c>
      <c r="F63" s="667" t="s">
        <v>883</v>
      </c>
      <c r="G63" s="451" t="s">
        <v>884</v>
      </c>
      <c r="H63" s="453" t="s">
        <v>885</v>
      </c>
      <c r="I63" s="667" t="s">
        <v>172</v>
      </c>
      <c r="J63" s="667" t="s">
        <v>172</v>
      </c>
      <c r="K63" s="667" t="s">
        <v>882</v>
      </c>
      <c r="L63" s="667" t="s">
        <v>883</v>
      </c>
      <c r="M63" s="451" t="s">
        <v>884</v>
      </c>
      <c r="N63" s="453" t="s">
        <v>886</v>
      </c>
    </row>
    <row r="64" spans="1:14" s="179" customFormat="1" ht="24" customHeight="1">
      <c r="A64" s="980"/>
      <c r="B64" s="980"/>
      <c r="C64" s="667" t="s">
        <v>887</v>
      </c>
      <c r="D64" s="667" t="s">
        <v>888</v>
      </c>
      <c r="E64" s="1032" t="s">
        <v>889</v>
      </c>
      <c r="F64" s="1003" t="s">
        <v>890</v>
      </c>
      <c r="G64" s="451" t="s">
        <v>889</v>
      </c>
      <c r="H64" s="453" t="s">
        <v>1580</v>
      </c>
      <c r="I64" s="667" t="s">
        <v>887</v>
      </c>
      <c r="J64" s="667" t="s">
        <v>888</v>
      </c>
      <c r="K64" s="1003" t="s">
        <v>889</v>
      </c>
      <c r="L64" s="1003" t="s">
        <v>890</v>
      </c>
      <c r="M64" s="451" t="s">
        <v>889</v>
      </c>
      <c r="N64" s="453" t="s">
        <v>1582</v>
      </c>
    </row>
    <row r="65" spans="1:14" s="179" customFormat="1">
      <c r="A65" s="969"/>
      <c r="B65" s="969"/>
      <c r="C65" s="668" t="s">
        <v>891</v>
      </c>
      <c r="D65" s="697" t="s">
        <v>891</v>
      </c>
      <c r="E65" s="1032"/>
      <c r="F65" s="1003"/>
      <c r="G65" s="451" t="s">
        <v>892</v>
      </c>
      <c r="H65" s="453" t="s">
        <v>1581</v>
      </c>
      <c r="I65" s="697" t="s">
        <v>891</v>
      </c>
      <c r="J65" s="697" t="s">
        <v>891</v>
      </c>
      <c r="K65" s="1003"/>
      <c r="L65" s="1003"/>
      <c r="M65" s="451" t="s">
        <v>892</v>
      </c>
      <c r="N65" s="453" t="s">
        <v>1581</v>
      </c>
    </row>
    <row r="66" spans="1:14" ht="42">
      <c r="A66" s="29" t="s">
        <v>1671</v>
      </c>
      <c r="B66" s="25" t="s">
        <v>1759</v>
      </c>
      <c r="C66" s="30" t="s">
        <v>53</v>
      </c>
      <c r="D66" s="792" t="s">
        <v>53</v>
      </c>
      <c r="E66" s="792" t="s">
        <v>53</v>
      </c>
      <c r="F66" s="792" t="s">
        <v>53</v>
      </c>
      <c r="G66" s="792" t="s">
        <v>53</v>
      </c>
      <c r="H66" s="792" t="s">
        <v>53</v>
      </c>
      <c r="I66" s="792" t="s">
        <v>53</v>
      </c>
      <c r="J66" s="792" t="s">
        <v>53</v>
      </c>
      <c r="K66" s="792" t="s">
        <v>53</v>
      </c>
      <c r="L66" s="792" t="s">
        <v>53</v>
      </c>
      <c r="M66" s="792" t="s">
        <v>53</v>
      </c>
      <c r="N66" s="792" t="s">
        <v>53</v>
      </c>
    </row>
    <row r="67" spans="1:14">
      <c r="A67" s="29" t="s">
        <v>1550</v>
      </c>
      <c r="B67" s="25" t="s">
        <v>1760</v>
      </c>
      <c r="C67" s="30" t="s">
        <v>53</v>
      </c>
      <c r="D67" s="17" t="s">
        <v>53</v>
      </c>
      <c r="E67" s="17" t="s">
        <v>53</v>
      </c>
      <c r="F67" s="17" t="s">
        <v>53</v>
      </c>
      <c r="G67" s="17" t="s">
        <v>53</v>
      </c>
      <c r="H67" s="17" t="s">
        <v>53</v>
      </c>
      <c r="I67" s="17" t="s">
        <v>53</v>
      </c>
      <c r="J67" s="17" t="s">
        <v>53</v>
      </c>
      <c r="K67" s="17" t="s">
        <v>53</v>
      </c>
      <c r="L67" s="17" t="s">
        <v>53</v>
      </c>
      <c r="M67" s="17" t="s">
        <v>53</v>
      </c>
      <c r="N67" s="17" t="s">
        <v>53</v>
      </c>
    </row>
    <row r="68" spans="1:14">
      <c r="A68" s="414" t="s">
        <v>1552</v>
      </c>
      <c r="B68" s="415" t="s">
        <v>1761</v>
      </c>
      <c r="C68" s="683" t="s">
        <v>53</v>
      </c>
      <c r="D68" s="727" t="s">
        <v>53</v>
      </c>
      <c r="E68" s="727" t="s">
        <v>53</v>
      </c>
      <c r="F68" s="727" t="s">
        <v>53</v>
      </c>
      <c r="G68" s="727" t="s">
        <v>53</v>
      </c>
      <c r="H68" s="727" t="s">
        <v>53</v>
      </c>
      <c r="I68" s="727" t="s">
        <v>53</v>
      </c>
      <c r="J68" s="727" t="s">
        <v>53</v>
      </c>
      <c r="K68" s="727" t="s">
        <v>53</v>
      </c>
      <c r="L68" s="727" t="s">
        <v>53</v>
      </c>
      <c r="M68" s="727" t="s">
        <v>53</v>
      </c>
      <c r="N68" s="727" t="s">
        <v>53</v>
      </c>
    </row>
    <row r="69" spans="1:14" s="9" customFormat="1">
      <c r="A69" s="10" t="s">
        <v>872</v>
      </c>
      <c r="B69" s="10"/>
    </row>
    <row r="70" spans="1:14" s="9" customFormat="1">
      <c r="A70" s="10" t="s">
        <v>873</v>
      </c>
      <c r="B70" s="10"/>
    </row>
  </sheetData>
  <mergeCells count="41">
    <mergeCell ref="L9:L10"/>
    <mergeCell ref="K9:K10"/>
    <mergeCell ref="A7:B7"/>
    <mergeCell ref="A8:B8"/>
    <mergeCell ref="A9:B10"/>
    <mergeCell ref="E9:E10"/>
    <mergeCell ref="F9:F10"/>
    <mergeCell ref="A3:N3"/>
    <mergeCell ref="A5:B6"/>
    <mergeCell ref="C5:H5"/>
    <mergeCell ref="I5:N5"/>
    <mergeCell ref="C6:G6"/>
    <mergeCell ref="I6:M6"/>
    <mergeCell ref="A30:K30"/>
    <mergeCell ref="A32:N32"/>
    <mergeCell ref="A33:B34"/>
    <mergeCell ref="C33:H33"/>
    <mergeCell ref="I33:N33"/>
    <mergeCell ref="C34:G34"/>
    <mergeCell ref="I34:M34"/>
    <mergeCell ref="K64:K65"/>
    <mergeCell ref="L64:L65"/>
    <mergeCell ref="K37:K38"/>
    <mergeCell ref="L37:L38"/>
    <mergeCell ref="A35:B35"/>
    <mergeCell ref="A36:B36"/>
    <mergeCell ref="A37:B38"/>
    <mergeCell ref="E37:E38"/>
    <mergeCell ref="F37:F38"/>
    <mergeCell ref="A62:B62"/>
    <mergeCell ref="A63:B63"/>
    <mergeCell ref="A64:B65"/>
    <mergeCell ref="E64:E65"/>
    <mergeCell ref="F64:F65"/>
    <mergeCell ref="A57:K57"/>
    <mergeCell ref="A59:N59"/>
    <mergeCell ref="A60:B61"/>
    <mergeCell ref="C60:H60"/>
    <mergeCell ref="I60:N60"/>
    <mergeCell ref="C61:G61"/>
    <mergeCell ref="I61:M61"/>
  </mergeCells>
  <pageMargins left="0.19685039370078741" right="0.19685039370078741" top="0.78740157480314965" bottom="0.39370078740157483" header="0.19685039370078741" footer="0.19685039370078741"/>
  <pageSetup paperSize="9" scale="85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>
  <sheetPr>
    <tabColor rgb="FF00B050"/>
  </sheetPr>
  <dimension ref="A1:H51"/>
  <sheetViews>
    <sheetView workbookViewId="0">
      <selection activeCell="E20" sqref="E20"/>
    </sheetView>
  </sheetViews>
  <sheetFormatPr defaultColWidth="32.125" defaultRowHeight="21"/>
  <cols>
    <col min="1" max="1" width="24.625" style="3" customWidth="1"/>
    <col min="2" max="2" width="25.625" style="3" customWidth="1"/>
    <col min="3" max="8" width="16.5" style="3" customWidth="1"/>
    <col min="9" max="16384" width="32.125" style="3"/>
  </cols>
  <sheetData>
    <row r="1" spans="1:8" s="178" customFormat="1">
      <c r="A1" s="177" t="s">
        <v>1659</v>
      </c>
      <c r="B1" s="177"/>
    </row>
    <row r="2" spans="1:8" s="178" customFormat="1">
      <c r="A2" s="177" t="s">
        <v>1660</v>
      </c>
      <c r="B2" s="177"/>
    </row>
    <row r="3" spans="1:8" s="179" customFormat="1">
      <c r="A3" s="1033" t="s">
        <v>1609</v>
      </c>
      <c r="B3" s="1033"/>
      <c r="C3" s="1033"/>
      <c r="D3" s="1033"/>
      <c r="E3" s="1033"/>
      <c r="F3" s="1033"/>
      <c r="G3" s="1033"/>
      <c r="H3" s="1033"/>
    </row>
    <row r="4" spans="1:8" s="179" customFormat="1" ht="18" customHeight="1">
      <c r="A4" s="980"/>
      <c r="B4" s="981"/>
      <c r="C4" s="984" t="s">
        <v>871</v>
      </c>
      <c r="D4" s="1034"/>
      <c r="E4" s="1034"/>
      <c r="F4" s="1034"/>
      <c r="G4" s="1034"/>
      <c r="H4" s="1035"/>
    </row>
    <row r="5" spans="1:8" s="179" customFormat="1" ht="21" customHeight="1">
      <c r="A5" s="980" t="s">
        <v>854</v>
      </c>
      <c r="B5" s="980"/>
      <c r="C5" s="1029" t="s">
        <v>874</v>
      </c>
      <c r="D5" s="1030"/>
      <c r="E5" s="1030"/>
      <c r="F5" s="1030"/>
      <c r="G5" s="1031"/>
      <c r="H5" s="385" t="s">
        <v>893</v>
      </c>
    </row>
    <row r="6" spans="1:8" s="179" customFormat="1">
      <c r="A6" s="980" t="s">
        <v>1742</v>
      </c>
      <c r="B6" s="980"/>
      <c r="C6" s="318" t="s">
        <v>894</v>
      </c>
      <c r="D6" s="318" t="s">
        <v>895</v>
      </c>
      <c r="E6" s="318" t="s">
        <v>896</v>
      </c>
      <c r="F6" s="318" t="s">
        <v>897</v>
      </c>
      <c r="G6" s="448" t="s">
        <v>898</v>
      </c>
      <c r="H6" s="224" t="s">
        <v>899</v>
      </c>
    </row>
    <row r="7" spans="1:8" s="179" customFormat="1" ht="42">
      <c r="A7" s="969"/>
      <c r="B7" s="968"/>
      <c r="C7" s="387" t="s">
        <v>900</v>
      </c>
      <c r="D7" s="698" t="s">
        <v>901</v>
      </c>
      <c r="E7" s="698" t="s">
        <v>902</v>
      </c>
      <c r="F7" s="698" t="s">
        <v>890</v>
      </c>
      <c r="G7" s="698" t="s">
        <v>903</v>
      </c>
      <c r="H7" s="695" t="s">
        <v>904</v>
      </c>
    </row>
    <row r="8" spans="1:8">
      <c r="A8" s="29" t="s">
        <v>1501</v>
      </c>
      <c r="B8" s="25" t="s">
        <v>1502</v>
      </c>
      <c r="C8" s="35" t="s">
        <v>53</v>
      </c>
      <c r="D8" s="791" t="s">
        <v>53</v>
      </c>
      <c r="E8" s="791" t="s">
        <v>53</v>
      </c>
      <c r="F8" s="791" t="s">
        <v>53</v>
      </c>
      <c r="G8" s="791" t="s">
        <v>53</v>
      </c>
      <c r="H8" s="791" t="s">
        <v>53</v>
      </c>
    </row>
    <row r="9" spans="1:8">
      <c r="A9" s="29" t="s">
        <v>1503</v>
      </c>
      <c r="B9" s="25" t="s">
        <v>1743</v>
      </c>
      <c r="C9" s="35" t="s">
        <v>53</v>
      </c>
      <c r="D9" s="732" t="s">
        <v>53</v>
      </c>
      <c r="E9" s="732" t="s">
        <v>53</v>
      </c>
      <c r="F9" s="732" t="s">
        <v>53</v>
      </c>
      <c r="G9" s="732" t="s">
        <v>53</v>
      </c>
      <c r="H9" s="732" t="s">
        <v>53</v>
      </c>
    </row>
    <row r="10" spans="1:8">
      <c r="A10" s="29" t="s">
        <v>1504</v>
      </c>
      <c r="B10" s="25" t="s">
        <v>1505</v>
      </c>
      <c r="C10" s="35" t="s">
        <v>53</v>
      </c>
      <c r="D10" s="732" t="s">
        <v>53</v>
      </c>
      <c r="E10" s="732" t="s">
        <v>53</v>
      </c>
      <c r="F10" s="732" t="s">
        <v>53</v>
      </c>
      <c r="G10" s="732" t="s">
        <v>53</v>
      </c>
      <c r="H10" s="732" t="s">
        <v>53</v>
      </c>
    </row>
    <row r="11" spans="1:8">
      <c r="A11" s="29" t="s">
        <v>1506</v>
      </c>
      <c r="B11" s="25" t="s">
        <v>1744</v>
      </c>
      <c r="C11" s="35" t="s">
        <v>53</v>
      </c>
      <c r="D11" s="732" t="s">
        <v>53</v>
      </c>
      <c r="E11" s="732" t="s">
        <v>53</v>
      </c>
      <c r="F11" s="732" t="s">
        <v>53</v>
      </c>
      <c r="G11" s="732" t="s">
        <v>53</v>
      </c>
      <c r="H11" s="732" t="s">
        <v>53</v>
      </c>
    </row>
    <row r="12" spans="1:8">
      <c r="A12" s="29" t="s">
        <v>1507</v>
      </c>
      <c r="B12" s="25" t="s">
        <v>1508</v>
      </c>
      <c r="C12" s="35" t="s">
        <v>53</v>
      </c>
      <c r="D12" s="732" t="s">
        <v>53</v>
      </c>
      <c r="E12" s="732" t="s">
        <v>53</v>
      </c>
      <c r="F12" s="732" t="s">
        <v>53</v>
      </c>
      <c r="G12" s="732" t="s">
        <v>53</v>
      </c>
      <c r="H12" s="732" t="s">
        <v>53</v>
      </c>
    </row>
    <row r="13" spans="1:8">
      <c r="A13" s="29" t="s">
        <v>1509</v>
      </c>
      <c r="B13" s="25" t="s">
        <v>1745</v>
      </c>
      <c r="C13" s="35" t="s">
        <v>53</v>
      </c>
      <c r="D13" s="732" t="s">
        <v>53</v>
      </c>
      <c r="E13" s="732" t="s">
        <v>53</v>
      </c>
      <c r="F13" s="732" t="s">
        <v>53</v>
      </c>
      <c r="G13" s="732" t="s">
        <v>53</v>
      </c>
      <c r="H13" s="732" t="s">
        <v>53</v>
      </c>
    </row>
    <row r="14" spans="1:8">
      <c r="A14" s="29" t="s">
        <v>1510</v>
      </c>
      <c r="B14" s="25" t="s">
        <v>1511</v>
      </c>
      <c r="C14" s="35" t="s">
        <v>53</v>
      </c>
      <c r="D14" s="732" t="s">
        <v>53</v>
      </c>
      <c r="E14" s="732" t="s">
        <v>53</v>
      </c>
      <c r="F14" s="732" t="s">
        <v>53</v>
      </c>
      <c r="G14" s="732" t="s">
        <v>53</v>
      </c>
      <c r="H14" s="732" t="s">
        <v>53</v>
      </c>
    </row>
    <row r="15" spans="1:8">
      <c r="A15" s="29" t="s">
        <v>1512</v>
      </c>
      <c r="B15" s="25" t="s">
        <v>1513</v>
      </c>
      <c r="C15" s="35" t="s">
        <v>53</v>
      </c>
      <c r="D15" s="732" t="s">
        <v>53</v>
      </c>
      <c r="E15" s="732" t="s">
        <v>53</v>
      </c>
      <c r="F15" s="732" t="s">
        <v>53</v>
      </c>
      <c r="G15" s="732" t="s">
        <v>53</v>
      </c>
      <c r="H15" s="732" t="s">
        <v>53</v>
      </c>
    </row>
    <row r="16" spans="1:8">
      <c r="A16" s="29" t="s">
        <v>1514</v>
      </c>
      <c r="B16" s="25" t="s">
        <v>1515</v>
      </c>
      <c r="C16" s="35" t="s">
        <v>53</v>
      </c>
      <c r="D16" s="732" t="s">
        <v>53</v>
      </c>
      <c r="E16" s="732" t="s">
        <v>53</v>
      </c>
      <c r="F16" s="732" t="s">
        <v>53</v>
      </c>
      <c r="G16" s="732" t="s">
        <v>53</v>
      </c>
      <c r="H16" s="732" t="s">
        <v>53</v>
      </c>
    </row>
    <row r="17" spans="1:8">
      <c r="A17" s="29" t="s">
        <v>857</v>
      </c>
      <c r="B17" s="25" t="s">
        <v>1746</v>
      </c>
      <c r="C17" s="35">
        <v>1</v>
      </c>
      <c r="D17" s="732" t="s">
        <v>53</v>
      </c>
      <c r="E17" s="732" t="s">
        <v>53</v>
      </c>
      <c r="F17" s="732" t="s">
        <v>53</v>
      </c>
      <c r="G17" s="732" t="s">
        <v>53</v>
      </c>
      <c r="H17" s="732">
        <v>1</v>
      </c>
    </row>
    <row r="18" spans="1:8">
      <c r="A18" s="29" t="s">
        <v>1516</v>
      </c>
      <c r="B18" s="25" t="s">
        <v>1517</v>
      </c>
      <c r="C18" s="35" t="s">
        <v>53</v>
      </c>
      <c r="D18" s="732" t="s">
        <v>53</v>
      </c>
      <c r="E18" s="732" t="s">
        <v>53</v>
      </c>
      <c r="F18" s="732" t="s">
        <v>53</v>
      </c>
      <c r="G18" s="732" t="s">
        <v>53</v>
      </c>
      <c r="H18" s="732" t="s">
        <v>53</v>
      </c>
    </row>
    <row r="19" spans="1:8">
      <c r="A19" s="29" t="s">
        <v>858</v>
      </c>
      <c r="B19" s="25" t="s">
        <v>1747</v>
      </c>
      <c r="C19" s="35">
        <v>38</v>
      </c>
      <c r="D19" s="732">
        <v>161</v>
      </c>
      <c r="E19" s="732">
        <v>1</v>
      </c>
      <c r="F19" s="732" t="s">
        <v>53</v>
      </c>
      <c r="G19" s="732" t="s">
        <v>53</v>
      </c>
      <c r="H19" s="732">
        <v>4</v>
      </c>
    </row>
    <row r="20" spans="1:8" s="9" customFormat="1">
      <c r="A20" s="888" t="s">
        <v>859</v>
      </c>
      <c r="B20" s="889" t="s">
        <v>1748</v>
      </c>
      <c r="C20" s="897">
        <v>1</v>
      </c>
      <c r="D20" s="898">
        <v>2</v>
      </c>
      <c r="E20" s="898" t="s">
        <v>1803</v>
      </c>
      <c r="F20" s="898" t="s">
        <v>1803</v>
      </c>
      <c r="G20" s="898" t="s">
        <v>1803</v>
      </c>
      <c r="H20" s="898" t="s">
        <v>1803</v>
      </c>
    </row>
    <row r="21" spans="1:8">
      <c r="A21" s="29" t="s">
        <v>860</v>
      </c>
      <c r="B21" s="25" t="s">
        <v>1749</v>
      </c>
      <c r="C21" s="35" t="s">
        <v>53</v>
      </c>
      <c r="D21" s="732">
        <v>3</v>
      </c>
      <c r="E21" s="732" t="s">
        <v>53</v>
      </c>
      <c r="F21" s="732" t="s">
        <v>53</v>
      </c>
      <c r="G21" s="732" t="s">
        <v>53</v>
      </c>
      <c r="H21" s="732">
        <v>3</v>
      </c>
    </row>
    <row r="22" spans="1:8">
      <c r="A22" s="29" t="s">
        <v>1518</v>
      </c>
      <c r="B22" s="25" t="s">
        <v>1762</v>
      </c>
      <c r="C22" s="35" t="s">
        <v>53</v>
      </c>
      <c r="D22" s="732" t="s">
        <v>53</v>
      </c>
      <c r="E22" s="732" t="s">
        <v>53</v>
      </c>
      <c r="F22" s="732" t="s">
        <v>53</v>
      </c>
      <c r="G22" s="732" t="s">
        <v>53</v>
      </c>
      <c r="H22" s="732" t="s">
        <v>53</v>
      </c>
    </row>
    <row r="23" spans="1:8">
      <c r="A23" s="29" t="s">
        <v>1519</v>
      </c>
      <c r="B23" s="25" t="s">
        <v>1520</v>
      </c>
      <c r="C23" s="35" t="s">
        <v>53</v>
      </c>
      <c r="D23" s="732" t="s">
        <v>53</v>
      </c>
      <c r="E23" s="732" t="s">
        <v>53</v>
      </c>
      <c r="F23" s="732" t="s">
        <v>53</v>
      </c>
      <c r="G23" s="732" t="s">
        <v>53</v>
      </c>
      <c r="H23" s="732" t="s">
        <v>53</v>
      </c>
    </row>
    <row r="24" spans="1:8">
      <c r="A24" s="29" t="s">
        <v>861</v>
      </c>
      <c r="B24" s="25" t="s">
        <v>1750</v>
      </c>
      <c r="C24" s="35" t="s">
        <v>53</v>
      </c>
      <c r="D24" s="732">
        <v>3</v>
      </c>
      <c r="E24" s="732" t="s">
        <v>53</v>
      </c>
      <c r="F24" s="732">
        <v>1</v>
      </c>
      <c r="G24" s="732" t="s">
        <v>53</v>
      </c>
      <c r="H24" s="732">
        <v>28</v>
      </c>
    </row>
    <row r="25" spans="1:8">
      <c r="A25" s="29" t="s">
        <v>862</v>
      </c>
      <c r="B25" s="25" t="s">
        <v>1751</v>
      </c>
      <c r="C25" s="35" t="s">
        <v>53</v>
      </c>
      <c r="D25" s="732" t="s">
        <v>53</v>
      </c>
      <c r="E25" s="732" t="s">
        <v>53</v>
      </c>
      <c r="F25" s="732" t="s">
        <v>53</v>
      </c>
      <c r="G25" s="732" t="s">
        <v>53</v>
      </c>
      <c r="H25" s="732" t="s">
        <v>53</v>
      </c>
    </row>
    <row r="26" spans="1:8">
      <c r="A26" s="29" t="s">
        <v>1521</v>
      </c>
      <c r="B26" s="25" t="s">
        <v>1522</v>
      </c>
      <c r="C26" s="35" t="s">
        <v>53</v>
      </c>
      <c r="D26" s="732">
        <v>1</v>
      </c>
      <c r="E26" s="732" t="s">
        <v>53</v>
      </c>
      <c r="F26" s="732" t="s">
        <v>53</v>
      </c>
      <c r="G26" s="732" t="s">
        <v>53</v>
      </c>
      <c r="H26" s="732">
        <v>0.5</v>
      </c>
    </row>
    <row r="27" spans="1:8">
      <c r="A27" s="29" t="s">
        <v>1523</v>
      </c>
      <c r="B27" s="25" t="s">
        <v>1524</v>
      </c>
      <c r="C27" s="35" t="s">
        <v>53</v>
      </c>
      <c r="D27" s="732" t="s">
        <v>53</v>
      </c>
      <c r="E27" s="732" t="s">
        <v>53</v>
      </c>
      <c r="F27" s="732" t="s">
        <v>53</v>
      </c>
      <c r="G27" s="732" t="s">
        <v>53</v>
      </c>
      <c r="H27" s="732" t="s">
        <v>53</v>
      </c>
    </row>
    <row r="28" spans="1:8" s="178" customFormat="1">
      <c r="A28" s="177" t="s">
        <v>1659</v>
      </c>
      <c r="B28" s="177"/>
    </row>
    <row r="29" spans="1:8" s="178" customFormat="1">
      <c r="A29" s="177" t="s">
        <v>1660</v>
      </c>
      <c r="B29" s="177"/>
    </row>
    <row r="30" spans="1:8" s="179" customFormat="1">
      <c r="A30" s="1033" t="s">
        <v>1609</v>
      </c>
      <c r="B30" s="1033"/>
      <c r="C30" s="1033"/>
      <c r="D30" s="1033"/>
      <c r="E30" s="1033"/>
      <c r="F30" s="1033"/>
      <c r="G30" s="1033"/>
      <c r="H30" s="1033"/>
    </row>
    <row r="31" spans="1:8" s="179" customFormat="1" ht="18" customHeight="1">
      <c r="A31" s="980"/>
      <c r="B31" s="981"/>
      <c r="C31" s="984" t="s">
        <v>871</v>
      </c>
      <c r="D31" s="1034"/>
      <c r="E31" s="1034"/>
      <c r="F31" s="1034"/>
      <c r="G31" s="1034"/>
      <c r="H31" s="1035"/>
    </row>
    <row r="32" spans="1:8" s="179" customFormat="1" ht="21" customHeight="1">
      <c r="A32" s="980" t="s">
        <v>854</v>
      </c>
      <c r="B32" s="980"/>
      <c r="C32" s="1029" t="s">
        <v>874</v>
      </c>
      <c r="D32" s="1030"/>
      <c r="E32" s="1030"/>
      <c r="F32" s="1030"/>
      <c r="G32" s="1031"/>
      <c r="H32" s="385" t="s">
        <v>893</v>
      </c>
    </row>
    <row r="33" spans="1:8" s="179" customFormat="1">
      <c r="A33" s="980" t="s">
        <v>1742</v>
      </c>
      <c r="B33" s="980"/>
      <c r="C33" s="318" t="s">
        <v>894</v>
      </c>
      <c r="D33" s="318" t="s">
        <v>895</v>
      </c>
      <c r="E33" s="318" t="s">
        <v>896</v>
      </c>
      <c r="F33" s="318" t="s">
        <v>897</v>
      </c>
      <c r="G33" s="448" t="s">
        <v>898</v>
      </c>
      <c r="H33" s="423" t="s">
        <v>899</v>
      </c>
    </row>
    <row r="34" spans="1:8" s="179" customFormat="1" ht="42">
      <c r="A34" s="969"/>
      <c r="B34" s="968"/>
      <c r="C34" s="422" t="s">
        <v>900</v>
      </c>
      <c r="D34" s="698" t="s">
        <v>901</v>
      </c>
      <c r="E34" s="698" t="s">
        <v>902</v>
      </c>
      <c r="F34" s="698" t="s">
        <v>890</v>
      </c>
      <c r="G34" s="698" t="s">
        <v>903</v>
      </c>
      <c r="H34" s="695" t="s">
        <v>904</v>
      </c>
    </row>
    <row r="35" spans="1:8" ht="21.75" customHeight="1">
      <c r="A35" s="29" t="s">
        <v>1525</v>
      </c>
      <c r="B35" s="25" t="s">
        <v>1753</v>
      </c>
      <c r="C35" s="35" t="s">
        <v>53</v>
      </c>
      <c r="D35" s="791" t="s">
        <v>53</v>
      </c>
      <c r="E35" s="791" t="s">
        <v>53</v>
      </c>
      <c r="F35" s="791" t="s">
        <v>53</v>
      </c>
      <c r="G35" s="791" t="s">
        <v>53</v>
      </c>
      <c r="H35" s="791" t="s">
        <v>53</v>
      </c>
    </row>
    <row r="36" spans="1:8">
      <c r="A36" s="29" t="s">
        <v>1527</v>
      </c>
      <c r="B36" s="25" t="s">
        <v>1528</v>
      </c>
      <c r="C36" s="35" t="s">
        <v>53</v>
      </c>
      <c r="D36" s="732" t="s">
        <v>53</v>
      </c>
      <c r="E36" s="732" t="s">
        <v>53</v>
      </c>
      <c r="F36" s="732" t="s">
        <v>53</v>
      </c>
      <c r="G36" s="732" t="s">
        <v>53</v>
      </c>
      <c r="H36" s="732" t="s">
        <v>53</v>
      </c>
    </row>
    <row r="37" spans="1:8" ht="42">
      <c r="A37" s="29" t="s">
        <v>1529</v>
      </c>
      <c r="B37" s="25" t="s">
        <v>1530</v>
      </c>
      <c r="C37" s="35" t="s">
        <v>53</v>
      </c>
      <c r="D37" s="732" t="s">
        <v>53</v>
      </c>
      <c r="E37" s="732" t="s">
        <v>53</v>
      </c>
      <c r="F37" s="732" t="s">
        <v>53</v>
      </c>
      <c r="G37" s="732" t="s">
        <v>53</v>
      </c>
      <c r="H37" s="732" t="s">
        <v>53</v>
      </c>
    </row>
    <row r="38" spans="1:8">
      <c r="A38" s="29" t="s">
        <v>1531</v>
      </c>
      <c r="B38" s="25" t="s">
        <v>1754</v>
      </c>
      <c r="C38" s="35" t="s">
        <v>53</v>
      </c>
      <c r="D38" s="732" t="s">
        <v>53</v>
      </c>
      <c r="E38" s="732" t="s">
        <v>53</v>
      </c>
      <c r="F38" s="732" t="s">
        <v>53</v>
      </c>
      <c r="G38" s="732" t="s">
        <v>53</v>
      </c>
      <c r="H38" s="732" t="s">
        <v>53</v>
      </c>
    </row>
    <row r="39" spans="1:8">
      <c r="A39" s="29" t="s">
        <v>863</v>
      </c>
      <c r="B39" s="25" t="s">
        <v>1755</v>
      </c>
      <c r="C39" s="35" t="s">
        <v>53</v>
      </c>
      <c r="D39" s="732">
        <v>1</v>
      </c>
      <c r="E39" s="732" t="s">
        <v>53</v>
      </c>
      <c r="F39" s="732" t="s">
        <v>53</v>
      </c>
      <c r="G39" s="732" t="s">
        <v>53</v>
      </c>
      <c r="H39" s="732" t="s">
        <v>53</v>
      </c>
    </row>
    <row r="40" spans="1:8">
      <c r="A40" s="29" t="s">
        <v>1533</v>
      </c>
      <c r="B40" s="25" t="s">
        <v>1756</v>
      </c>
      <c r="C40" s="35" t="s">
        <v>53</v>
      </c>
      <c r="D40" s="732" t="s">
        <v>53</v>
      </c>
      <c r="E40" s="732" t="s">
        <v>53</v>
      </c>
      <c r="F40" s="732" t="s">
        <v>53</v>
      </c>
      <c r="G40" s="732" t="s">
        <v>53</v>
      </c>
      <c r="H40" s="732" t="s">
        <v>53</v>
      </c>
    </row>
    <row r="41" spans="1:8">
      <c r="A41" s="29" t="s">
        <v>1535</v>
      </c>
      <c r="B41" s="25" t="s">
        <v>1757</v>
      </c>
      <c r="C41" s="35" t="s">
        <v>53</v>
      </c>
      <c r="D41" s="732" t="s">
        <v>53</v>
      </c>
      <c r="E41" s="732" t="s">
        <v>53</v>
      </c>
      <c r="F41" s="732" t="s">
        <v>53</v>
      </c>
      <c r="G41" s="732" t="s">
        <v>53</v>
      </c>
      <c r="H41" s="732" t="s">
        <v>53</v>
      </c>
    </row>
    <row r="42" spans="1:8">
      <c r="A42" s="29" t="s">
        <v>1543</v>
      </c>
      <c r="B42" s="25" t="s">
        <v>1538</v>
      </c>
      <c r="C42" s="35" t="s">
        <v>53</v>
      </c>
      <c r="D42" s="732">
        <v>1</v>
      </c>
      <c r="E42" s="732" t="s">
        <v>53</v>
      </c>
      <c r="F42" s="732" t="s">
        <v>53</v>
      </c>
      <c r="G42" s="732" t="s">
        <v>53</v>
      </c>
      <c r="H42" s="732">
        <v>0.75</v>
      </c>
    </row>
    <row r="43" spans="1:8">
      <c r="A43" s="29" t="s">
        <v>1544</v>
      </c>
      <c r="B43" s="25" t="s">
        <v>1545</v>
      </c>
      <c r="C43" s="35">
        <v>2</v>
      </c>
      <c r="D43" s="732" t="s">
        <v>53</v>
      </c>
      <c r="E43" s="732" t="s">
        <v>53</v>
      </c>
      <c r="F43" s="732" t="s">
        <v>53</v>
      </c>
      <c r="G43" s="732" t="s">
        <v>53</v>
      </c>
      <c r="H43" s="732" t="s">
        <v>53</v>
      </c>
    </row>
    <row r="44" spans="1:8">
      <c r="A44" s="29" t="s">
        <v>1546</v>
      </c>
      <c r="B44" s="25" t="s">
        <v>1547</v>
      </c>
      <c r="C44" s="35">
        <v>9</v>
      </c>
      <c r="D44" s="732">
        <v>19</v>
      </c>
      <c r="E44" s="732" t="s">
        <v>53</v>
      </c>
      <c r="F44" s="732" t="s">
        <v>53</v>
      </c>
      <c r="G44" s="732" t="s">
        <v>53</v>
      </c>
      <c r="H44" s="732">
        <v>3.2025000000000001</v>
      </c>
    </row>
    <row r="45" spans="1:8">
      <c r="A45" s="29" t="s">
        <v>865</v>
      </c>
      <c r="B45" s="25" t="s">
        <v>866</v>
      </c>
      <c r="C45" s="35" t="s">
        <v>53</v>
      </c>
      <c r="D45" s="732" t="s">
        <v>53</v>
      </c>
      <c r="E45" s="732" t="s">
        <v>53</v>
      </c>
      <c r="F45" s="732" t="s">
        <v>53</v>
      </c>
      <c r="G45" s="732" t="s">
        <v>53</v>
      </c>
      <c r="H45" s="732" t="s">
        <v>53</v>
      </c>
    </row>
    <row r="46" spans="1:8" ht="42">
      <c r="A46" s="29" t="s">
        <v>1548</v>
      </c>
      <c r="B46" s="25" t="s">
        <v>1759</v>
      </c>
      <c r="C46" s="35" t="s">
        <v>53</v>
      </c>
      <c r="D46" s="732" t="s">
        <v>53</v>
      </c>
      <c r="E46" s="732" t="s">
        <v>53</v>
      </c>
      <c r="F46" s="732" t="s">
        <v>53</v>
      </c>
      <c r="G46" s="732" t="s">
        <v>53</v>
      </c>
      <c r="H46" s="732" t="s">
        <v>53</v>
      </c>
    </row>
    <row r="47" spans="1:8">
      <c r="A47" s="29" t="s">
        <v>1550</v>
      </c>
      <c r="B47" s="25" t="s">
        <v>1760</v>
      </c>
      <c r="C47" s="35" t="s">
        <v>53</v>
      </c>
      <c r="D47" s="732" t="s">
        <v>53</v>
      </c>
      <c r="E47" s="732" t="s">
        <v>53</v>
      </c>
      <c r="F47" s="732" t="s">
        <v>53</v>
      </c>
      <c r="G47" s="732" t="s">
        <v>53</v>
      </c>
      <c r="H47" s="732" t="s">
        <v>53</v>
      </c>
    </row>
    <row r="48" spans="1:8">
      <c r="A48" s="414" t="s">
        <v>1552</v>
      </c>
      <c r="B48" s="415" t="s">
        <v>1761</v>
      </c>
      <c r="C48" s="416" t="s">
        <v>53</v>
      </c>
      <c r="D48" s="740" t="s">
        <v>53</v>
      </c>
      <c r="E48" s="740" t="s">
        <v>53</v>
      </c>
      <c r="F48" s="740" t="s">
        <v>53</v>
      </c>
      <c r="G48" s="740" t="s">
        <v>53</v>
      </c>
      <c r="H48" s="740" t="s">
        <v>53</v>
      </c>
    </row>
    <row r="50" spans="1:2" s="9" customFormat="1">
      <c r="A50" s="10" t="s">
        <v>872</v>
      </c>
      <c r="B50" s="10"/>
    </row>
    <row r="51" spans="1:2" s="9" customFormat="1">
      <c r="A51" s="10" t="s">
        <v>873</v>
      </c>
      <c r="B51" s="10"/>
    </row>
  </sheetData>
  <mergeCells count="14">
    <mergeCell ref="A7:B7"/>
    <mergeCell ref="A6:B6"/>
    <mergeCell ref="A3:H3"/>
    <mergeCell ref="A4:B4"/>
    <mergeCell ref="C4:H4"/>
    <mergeCell ref="A5:B5"/>
    <mergeCell ref="C5:G5"/>
    <mergeCell ref="A33:B33"/>
    <mergeCell ref="A34:B34"/>
    <mergeCell ref="A30:H30"/>
    <mergeCell ref="A31:B31"/>
    <mergeCell ref="C31:H31"/>
    <mergeCell ref="A32:B32"/>
    <mergeCell ref="C32:G32"/>
  </mergeCells>
  <pageMargins left="0.39370078740157483" right="0.39370078740157483" top="0.78740157480314965" bottom="0.39370078740157483" header="0.19685039370078741" footer="0.19685039370078741"/>
  <pageSetup paperSize="9" scale="85" orientation="landscape" horizontalDpi="300" verticalDpi="300" r:id="rId1"/>
</worksheet>
</file>

<file path=xl/worksheets/sheet46.xml><?xml version="1.0" encoding="utf-8"?>
<worksheet xmlns="http://schemas.openxmlformats.org/spreadsheetml/2006/main" xmlns:r="http://schemas.openxmlformats.org/officeDocument/2006/relationships">
  <sheetPr>
    <tabColor rgb="FF00B050"/>
  </sheetPr>
  <dimension ref="A1:K56"/>
  <sheetViews>
    <sheetView showGridLines="0" topLeftCell="A58" workbookViewId="0">
      <selection activeCell="E20" sqref="E20"/>
    </sheetView>
  </sheetViews>
  <sheetFormatPr defaultRowHeight="21"/>
  <cols>
    <col min="1" max="1" width="36.125" style="47" customWidth="1"/>
    <col min="2" max="2" width="9.875" style="43" bestFit="1" customWidth="1"/>
    <col min="3" max="3" width="9.375" style="43" customWidth="1"/>
    <col min="4" max="4" width="9.125" style="43" customWidth="1"/>
    <col min="5" max="5" width="9.875" style="43" bestFit="1" customWidth="1"/>
    <col min="6" max="10" width="9.875" style="43" customWidth="1"/>
    <col min="11" max="11" width="27.125" style="38" customWidth="1"/>
    <col min="12" max="16384" width="9" style="38"/>
  </cols>
  <sheetData>
    <row r="1" spans="1:11" s="140" customFormat="1">
      <c r="A1" s="119" t="s">
        <v>905</v>
      </c>
      <c r="B1" s="143"/>
      <c r="C1" s="143"/>
      <c r="D1" s="143"/>
      <c r="E1" s="143"/>
      <c r="F1" s="143"/>
      <c r="G1" s="143"/>
      <c r="H1" s="291"/>
      <c r="I1" s="143"/>
      <c r="J1" s="292"/>
    </row>
    <row r="2" spans="1:11" s="140" customFormat="1">
      <c r="A2" s="116" t="s">
        <v>906</v>
      </c>
      <c r="B2" s="142"/>
      <c r="C2" s="142"/>
      <c r="D2" s="142"/>
      <c r="E2" s="142"/>
      <c r="F2" s="142"/>
      <c r="G2" s="142"/>
      <c r="H2" s="142"/>
      <c r="I2" s="142"/>
      <c r="J2" s="160"/>
    </row>
    <row r="3" spans="1:11" s="140" customFormat="1">
      <c r="A3" s="116" t="s">
        <v>907</v>
      </c>
      <c r="B3" s="142"/>
      <c r="C3" s="142"/>
      <c r="D3" s="142"/>
      <c r="E3" s="142"/>
      <c r="F3" s="142"/>
      <c r="G3" s="142"/>
      <c r="H3" s="142"/>
      <c r="I3" s="142"/>
      <c r="J3" s="142"/>
    </row>
    <row r="4" spans="1:11" s="140" customFormat="1">
      <c r="A4" s="116" t="s">
        <v>908</v>
      </c>
      <c r="B4" s="142"/>
      <c r="C4" s="142"/>
      <c r="D4" s="142"/>
      <c r="E4" s="142"/>
      <c r="F4" s="142"/>
      <c r="G4" s="142"/>
      <c r="H4" s="142"/>
      <c r="I4" s="142"/>
      <c r="J4" s="142"/>
    </row>
    <row r="5" spans="1:11" s="140" customFormat="1">
      <c r="A5" s="116"/>
      <c r="B5" s="142"/>
      <c r="C5" s="142"/>
      <c r="D5" s="142"/>
      <c r="E5" s="142"/>
      <c r="F5" s="142"/>
      <c r="G5" s="142"/>
      <c r="H5" s="142"/>
      <c r="I5" s="142"/>
      <c r="J5" s="142"/>
    </row>
    <row r="6" spans="1:11" s="140" customFormat="1">
      <c r="A6" s="293"/>
      <c r="B6" s="294"/>
      <c r="C6" s="1040" t="s">
        <v>909</v>
      </c>
      <c r="D6" s="1041"/>
      <c r="E6" s="1041"/>
      <c r="F6" s="1041"/>
      <c r="G6" s="1041"/>
      <c r="H6" s="1041"/>
      <c r="I6" s="1041"/>
      <c r="J6" s="1042"/>
      <c r="K6" s="1043" t="s">
        <v>910</v>
      </c>
    </row>
    <row r="7" spans="1:11" s="140" customFormat="1">
      <c r="A7" s="295"/>
      <c r="B7" s="132"/>
      <c r="C7" s="296" t="s">
        <v>911</v>
      </c>
      <c r="D7" s="297"/>
      <c r="E7" s="297"/>
      <c r="F7" s="297"/>
      <c r="G7" s="297"/>
      <c r="H7" s="297"/>
      <c r="I7" s="297"/>
      <c r="J7" s="298"/>
      <c r="K7" s="1044"/>
    </row>
    <row r="8" spans="1:11" s="140" customFormat="1">
      <c r="A8" s="299" t="s">
        <v>912</v>
      </c>
      <c r="B8" s="132" t="s">
        <v>60</v>
      </c>
      <c r="C8" s="294"/>
      <c r="D8" s="1046" t="s">
        <v>913</v>
      </c>
      <c r="E8" s="1046" t="s">
        <v>914</v>
      </c>
      <c r="F8" s="1046" t="s">
        <v>915</v>
      </c>
      <c r="G8" s="1046" t="s">
        <v>916</v>
      </c>
      <c r="H8" s="1046" t="s">
        <v>917</v>
      </c>
      <c r="I8" s="1046" t="s">
        <v>918</v>
      </c>
      <c r="J8" s="1048" t="s">
        <v>919</v>
      </c>
      <c r="K8" s="1044"/>
    </row>
    <row r="9" spans="1:11" s="140" customFormat="1">
      <c r="A9" s="299" t="s">
        <v>920</v>
      </c>
      <c r="B9" s="193" t="s">
        <v>36</v>
      </c>
      <c r="C9" s="132" t="s">
        <v>921</v>
      </c>
      <c r="D9" s="1047"/>
      <c r="E9" s="1047"/>
      <c r="F9" s="1047"/>
      <c r="G9" s="1047"/>
      <c r="H9" s="1047"/>
      <c r="I9" s="1047"/>
      <c r="J9" s="1049"/>
      <c r="K9" s="1044"/>
    </row>
    <row r="10" spans="1:11" s="140" customFormat="1">
      <c r="A10" s="118"/>
      <c r="B10" s="1036"/>
      <c r="C10" s="300" t="s">
        <v>922</v>
      </c>
      <c r="D10" s="1047"/>
      <c r="E10" s="1047"/>
      <c r="F10" s="1047"/>
      <c r="G10" s="1047"/>
      <c r="H10" s="1047"/>
      <c r="I10" s="1047"/>
      <c r="J10" s="1038" t="s">
        <v>923</v>
      </c>
      <c r="K10" s="1044"/>
    </row>
    <row r="11" spans="1:11" s="303" customFormat="1" ht="13.5" customHeight="1">
      <c r="A11" s="301"/>
      <c r="B11" s="1037"/>
      <c r="C11" s="302"/>
      <c r="D11" s="1050"/>
      <c r="E11" s="1050"/>
      <c r="F11" s="1050"/>
      <c r="G11" s="1050"/>
      <c r="H11" s="1050"/>
      <c r="I11" s="1050"/>
      <c r="J11" s="1039"/>
      <c r="K11" s="1045"/>
    </row>
    <row r="12" spans="1:11">
      <c r="A12" s="361" t="s">
        <v>924</v>
      </c>
      <c r="B12" s="112"/>
      <c r="C12" s="112"/>
      <c r="D12" s="112"/>
      <c r="E12" s="112"/>
      <c r="F12" s="112"/>
      <c r="G12" s="112"/>
      <c r="H12" s="112"/>
      <c r="I12" s="112"/>
      <c r="J12" s="112"/>
      <c r="K12" s="454" t="s">
        <v>925</v>
      </c>
    </row>
    <row r="13" spans="1:11">
      <c r="A13" s="43" t="s">
        <v>926</v>
      </c>
      <c r="B13" s="113">
        <f>SUM(C13:J13)</f>
        <v>66082</v>
      </c>
      <c r="C13" s="550">
        <v>550</v>
      </c>
      <c r="D13" s="113">
        <v>10244</v>
      </c>
      <c r="E13" s="113">
        <v>10378</v>
      </c>
      <c r="F13" s="113">
        <v>21329</v>
      </c>
      <c r="G13" s="113">
        <v>16936</v>
      </c>
      <c r="H13" s="113">
        <v>4508</v>
      </c>
      <c r="I13" s="113">
        <v>1969</v>
      </c>
      <c r="J13" s="550">
        <v>168</v>
      </c>
      <c r="K13" s="46" t="s">
        <v>927</v>
      </c>
    </row>
    <row r="14" spans="1:11">
      <c r="A14" s="43" t="s">
        <v>928</v>
      </c>
      <c r="B14" s="113">
        <f>SUM(C14:J14)</f>
        <v>54866</v>
      </c>
      <c r="C14" s="550">
        <v>541</v>
      </c>
      <c r="D14" s="113">
        <v>7828</v>
      </c>
      <c r="E14" s="113">
        <v>8357</v>
      </c>
      <c r="F14" s="113">
        <v>17992</v>
      </c>
      <c r="G14" s="113">
        <v>14738</v>
      </c>
      <c r="H14" s="113">
        <v>3770</v>
      </c>
      <c r="I14" s="113">
        <v>1552</v>
      </c>
      <c r="J14" s="550">
        <v>88</v>
      </c>
      <c r="K14" s="46" t="s">
        <v>929</v>
      </c>
    </row>
    <row r="15" spans="1:11">
      <c r="A15" s="361" t="s">
        <v>930</v>
      </c>
      <c r="B15" s="113"/>
      <c r="C15" s="550"/>
      <c r="D15" s="113"/>
      <c r="E15" s="113"/>
      <c r="F15" s="113"/>
      <c r="G15" s="113"/>
      <c r="H15" s="113"/>
      <c r="I15" s="113"/>
      <c r="J15" s="550"/>
      <c r="K15" s="455" t="s">
        <v>931</v>
      </c>
    </row>
    <row r="16" spans="1:11">
      <c r="A16" s="43" t="s">
        <v>932</v>
      </c>
      <c r="B16" s="113">
        <f>SUM(C16:J16)</f>
        <v>44182</v>
      </c>
      <c r="C16" s="550">
        <v>435</v>
      </c>
      <c r="D16" s="113">
        <v>5567</v>
      </c>
      <c r="E16" s="113">
        <v>6149</v>
      </c>
      <c r="F16" s="113">
        <v>14627</v>
      </c>
      <c r="G16" s="113">
        <v>12377</v>
      </c>
      <c r="H16" s="113">
        <v>3374</v>
      </c>
      <c r="I16" s="113">
        <v>1520</v>
      </c>
      <c r="J16" s="550">
        <v>133</v>
      </c>
      <c r="K16" s="46" t="s">
        <v>933</v>
      </c>
    </row>
    <row r="17" spans="1:11">
      <c r="A17" s="43" t="s">
        <v>934</v>
      </c>
      <c r="B17" s="113">
        <f t="shared" ref="B17:B18" si="0">SUM(C17:J17)</f>
        <v>4639</v>
      </c>
      <c r="C17" s="550">
        <v>243</v>
      </c>
      <c r="D17" s="113">
        <v>704</v>
      </c>
      <c r="E17" s="113">
        <v>705</v>
      </c>
      <c r="F17" s="113">
        <v>1312</v>
      </c>
      <c r="G17" s="113">
        <v>1093</v>
      </c>
      <c r="H17" s="113">
        <v>364</v>
      </c>
      <c r="I17" s="113">
        <v>202</v>
      </c>
      <c r="J17" s="550">
        <v>16</v>
      </c>
      <c r="K17" s="46" t="s">
        <v>935</v>
      </c>
    </row>
    <row r="18" spans="1:11">
      <c r="A18" s="43" t="s">
        <v>936</v>
      </c>
      <c r="B18" s="113">
        <f t="shared" si="0"/>
        <v>1176</v>
      </c>
      <c r="C18" s="550">
        <v>65</v>
      </c>
      <c r="D18" s="113">
        <v>252</v>
      </c>
      <c r="E18" s="113">
        <v>190</v>
      </c>
      <c r="F18" s="113">
        <v>311</v>
      </c>
      <c r="G18" s="113">
        <v>225</v>
      </c>
      <c r="H18" s="113">
        <v>72</v>
      </c>
      <c r="I18" s="113">
        <v>49</v>
      </c>
      <c r="J18" s="550">
        <v>12</v>
      </c>
      <c r="K18" s="46" t="s">
        <v>937</v>
      </c>
    </row>
    <row r="19" spans="1:11">
      <c r="A19" s="361" t="s">
        <v>938</v>
      </c>
      <c r="B19" s="113"/>
      <c r="C19" s="550"/>
      <c r="D19" s="113"/>
      <c r="E19" s="113"/>
      <c r="F19" s="113"/>
      <c r="G19" s="113"/>
      <c r="H19" s="113"/>
      <c r="I19" s="113"/>
      <c r="J19" s="550"/>
      <c r="K19" s="455" t="s">
        <v>939</v>
      </c>
    </row>
    <row r="20" spans="1:11">
      <c r="A20" s="43" t="s">
        <v>940</v>
      </c>
      <c r="B20" s="113">
        <f>SUM(C20:J20)</f>
        <v>60328</v>
      </c>
      <c r="C20" s="550">
        <v>921</v>
      </c>
      <c r="D20" s="113">
        <v>10148</v>
      </c>
      <c r="E20" s="113">
        <v>9276</v>
      </c>
      <c r="F20" s="113">
        <v>18899</v>
      </c>
      <c r="G20" s="113">
        <v>15103</v>
      </c>
      <c r="H20" s="113">
        <v>4108</v>
      </c>
      <c r="I20" s="113">
        <v>1733</v>
      </c>
      <c r="J20" s="550">
        <v>140</v>
      </c>
      <c r="K20" s="46" t="s">
        <v>941</v>
      </c>
    </row>
    <row r="21" spans="1:11">
      <c r="A21" s="43" t="s">
        <v>942</v>
      </c>
      <c r="B21" s="113">
        <f>SUM(C21:J21)</f>
        <v>53711</v>
      </c>
      <c r="C21" s="550">
        <v>418</v>
      </c>
      <c r="D21" s="113">
        <v>6477</v>
      </c>
      <c r="E21" s="113">
        <v>6790</v>
      </c>
      <c r="F21" s="113">
        <v>16883</v>
      </c>
      <c r="G21" s="113">
        <v>15757</v>
      </c>
      <c r="H21" s="113">
        <v>4692</v>
      </c>
      <c r="I21" s="113">
        <v>2489</v>
      </c>
      <c r="J21" s="550">
        <v>205</v>
      </c>
      <c r="K21" s="46" t="s">
        <v>933</v>
      </c>
    </row>
    <row r="22" spans="1:11">
      <c r="A22" s="361" t="s">
        <v>943</v>
      </c>
      <c r="B22" s="113"/>
      <c r="C22" s="550"/>
      <c r="D22" s="113"/>
      <c r="E22" s="113"/>
      <c r="F22" s="113"/>
      <c r="G22" s="113"/>
      <c r="H22" s="113"/>
      <c r="I22" s="113"/>
      <c r="J22" s="550"/>
      <c r="K22" s="455" t="s">
        <v>944</v>
      </c>
    </row>
    <row r="23" spans="1:11">
      <c r="A23" s="43" t="s">
        <v>940</v>
      </c>
      <c r="B23" s="113">
        <f>SUM(C23:J23)</f>
        <v>41085</v>
      </c>
      <c r="C23" s="550">
        <v>839</v>
      </c>
      <c r="D23" s="113">
        <v>6648</v>
      </c>
      <c r="E23" s="113">
        <v>6222</v>
      </c>
      <c r="F23" s="113">
        <v>12534</v>
      </c>
      <c r="G23" s="113">
        <v>10282</v>
      </c>
      <c r="H23" s="113">
        <v>3007</v>
      </c>
      <c r="I23" s="113">
        <v>1428</v>
      </c>
      <c r="J23" s="550">
        <v>125</v>
      </c>
      <c r="K23" s="46" t="s">
        <v>941</v>
      </c>
    </row>
    <row r="24" spans="1:11">
      <c r="A24" s="43" t="s">
        <v>945</v>
      </c>
      <c r="B24" s="113">
        <f>SUM(C24:J24)</f>
        <v>53516</v>
      </c>
      <c r="C24" s="550">
        <v>595</v>
      </c>
      <c r="D24" s="113">
        <v>7345</v>
      </c>
      <c r="E24" s="113">
        <v>7258</v>
      </c>
      <c r="F24" s="113">
        <v>16773</v>
      </c>
      <c r="G24" s="113">
        <v>14747</v>
      </c>
      <c r="H24" s="113">
        <v>4410</v>
      </c>
      <c r="I24" s="113">
        <v>2210</v>
      </c>
      <c r="J24" s="550">
        <v>178</v>
      </c>
      <c r="K24" s="46" t="s">
        <v>933</v>
      </c>
    </row>
    <row r="25" spans="1:11">
      <c r="A25" s="361" t="s">
        <v>946</v>
      </c>
      <c r="B25" s="113"/>
      <c r="C25" s="550"/>
      <c r="D25" s="113"/>
      <c r="E25" s="113"/>
      <c r="F25" s="113"/>
      <c r="G25" s="113"/>
      <c r="H25" s="113"/>
      <c r="I25" s="113"/>
      <c r="J25" s="550"/>
      <c r="K25" s="455" t="s">
        <v>1763</v>
      </c>
    </row>
    <row r="26" spans="1:11">
      <c r="A26" s="43" t="s">
        <v>947</v>
      </c>
      <c r="B26" s="113">
        <f>SUM(C26:J26)</f>
        <v>30759</v>
      </c>
      <c r="C26" s="550">
        <v>377</v>
      </c>
      <c r="D26" s="113">
        <v>4857</v>
      </c>
      <c r="E26" s="113">
        <v>4834</v>
      </c>
      <c r="F26" s="113">
        <v>10026</v>
      </c>
      <c r="G26" s="113">
        <v>7857</v>
      </c>
      <c r="H26" s="113">
        <v>2013</v>
      </c>
      <c r="I26" s="113">
        <v>723</v>
      </c>
      <c r="J26" s="550">
        <v>72</v>
      </c>
      <c r="K26" s="46" t="s">
        <v>941</v>
      </c>
    </row>
    <row r="27" spans="1:11">
      <c r="A27" s="43" t="s">
        <v>948</v>
      </c>
      <c r="B27" s="113">
        <f t="shared" ref="B27:B28" si="1">SUM(C27:J27)</f>
        <v>3610</v>
      </c>
      <c r="C27" s="550">
        <v>40</v>
      </c>
      <c r="D27" s="113">
        <v>372</v>
      </c>
      <c r="E27" s="113">
        <v>374</v>
      </c>
      <c r="F27" s="113">
        <v>1070</v>
      </c>
      <c r="G27" s="113">
        <v>1077</v>
      </c>
      <c r="H27" s="113">
        <v>431</v>
      </c>
      <c r="I27" s="113">
        <v>209</v>
      </c>
      <c r="J27" s="550">
        <v>37</v>
      </c>
      <c r="K27" s="46" t="s">
        <v>933</v>
      </c>
    </row>
    <row r="28" spans="1:11">
      <c r="A28" s="43" t="s">
        <v>949</v>
      </c>
      <c r="B28" s="113">
        <f t="shared" si="1"/>
        <v>3515</v>
      </c>
      <c r="C28" s="550">
        <v>51</v>
      </c>
      <c r="D28" s="113">
        <v>373</v>
      </c>
      <c r="E28" s="113">
        <v>416</v>
      </c>
      <c r="F28" s="113">
        <v>1029</v>
      </c>
      <c r="G28" s="113">
        <v>1013</v>
      </c>
      <c r="H28" s="113">
        <v>390</v>
      </c>
      <c r="I28" s="113">
        <v>231</v>
      </c>
      <c r="J28" s="550">
        <v>12</v>
      </c>
      <c r="K28" s="46" t="s">
        <v>950</v>
      </c>
    </row>
    <row r="29" spans="1:11" s="140" customFormat="1">
      <c r="A29" s="116" t="s">
        <v>953</v>
      </c>
      <c r="B29" s="142"/>
      <c r="C29" s="142"/>
      <c r="D29" s="142"/>
      <c r="E29" s="142"/>
      <c r="F29" s="142"/>
      <c r="G29" s="142"/>
      <c r="H29" s="142"/>
      <c r="I29" s="142"/>
      <c r="J29" s="160"/>
    </row>
    <row r="30" spans="1:11" s="140" customFormat="1">
      <c r="A30" s="116" t="s">
        <v>907</v>
      </c>
      <c r="B30" s="142"/>
      <c r="C30" s="142"/>
      <c r="D30" s="142"/>
      <c r="E30" s="142"/>
      <c r="F30" s="142"/>
      <c r="G30" s="142"/>
      <c r="H30" s="142"/>
      <c r="I30" s="142"/>
      <c r="J30" s="142"/>
    </row>
    <row r="31" spans="1:11" s="140" customFormat="1">
      <c r="A31" s="116" t="s">
        <v>954</v>
      </c>
      <c r="B31" s="142"/>
      <c r="C31" s="142"/>
      <c r="D31" s="142"/>
      <c r="E31" s="142"/>
      <c r="F31" s="142"/>
      <c r="G31" s="142"/>
      <c r="H31" s="142"/>
      <c r="I31" s="142"/>
      <c r="J31" s="142"/>
    </row>
    <row r="32" spans="1:11" s="140" customFormat="1">
      <c r="A32" s="116"/>
      <c r="B32" s="142"/>
      <c r="C32" s="142"/>
      <c r="D32" s="142"/>
      <c r="E32" s="142"/>
      <c r="F32" s="142"/>
      <c r="G32" s="142"/>
      <c r="H32" s="142"/>
      <c r="I32" s="142"/>
      <c r="J32" s="142"/>
    </row>
    <row r="33" spans="1:11" s="140" customFormat="1">
      <c r="A33" s="293"/>
      <c r="B33" s="294"/>
      <c r="C33" s="1040" t="s">
        <v>909</v>
      </c>
      <c r="D33" s="1041"/>
      <c r="E33" s="1041"/>
      <c r="F33" s="1041"/>
      <c r="G33" s="1041"/>
      <c r="H33" s="1041"/>
      <c r="I33" s="1041"/>
      <c r="J33" s="1042"/>
      <c r="K33" s="1043" t="s">
        <v>910</v>
      </c>
    </row>
    <row r="34" spans="1:11" s="140" customFormat="1">
      <c r="A34" s="295"/>
      <c r="B34" s="132"/>
      <c r="C34" s="296" t="s">
        <v>911</v>
      </c>
      <c r="D34" s="297"/>
      <c r="E34" s="297"/>
      <c r="F34" s="297"/>
      <c r="G34" s="297"/>
      <c r="H34" s="297"/>
      <c r="I34" s="297"/>
      <c r="J34" s="298"/>
      <c r="K34" s="1044"/>
    </row>
    <row r="35" spans="1:11" s="140" customFormat="1">
      <c r="A35" s="299" t="s">
        <v>912</v>
      </c>
      <c r="B35" s="132" t="s">
        <v>60</v>
      </c>
      <c r="C35" s="294"/>
      <c r="D35" s="1046" t="s">
        <v>913</v>
      </c>
      <c r="E35" s="1046" t="s">
        <v>914</v>
      </c>
      <c r="F35" s="1046" t="s">
        <v>915</v>
      </c>
      <c r="G35" s="1046" t="s">
        <v>916</v>
      </c>
      <c r="H35" s="1046" t="s">
        <v>917</v>
      </c>
      <c r="I35" s="1046" t="s">
        <v>918</v>
      </c>
      <c r="J35" s="1048" t="s">
        <v>919</v>
      </c>
      <c r="K35" s="1044"/>
    </row>
    <row r="36" spans="1:11" s="140" customFormat="1">
      <c r="A36" s="299" t="s">
        <v>920</v>
      </c>
      <c r="B36" s="193" t="s">
        <v>36</v>
      </c>
      <c r="C36" s="132" t="s">
        <v>921</v>
      </c>
      <c r="D36" s="1047"/>
      <c r="E36" s="1047"/>
      <c r="F36" s="1047"/>
      <c r="G36" s="1047"/>
      <c r="H36" s="1047"/>
      <c r="I36" s="1047"/>
      <c r="J36" s="1049"/>
      <c r="K36" s="1044"/>
    </row>
    <row r="37" spans="1:11" s="140" customFormat="1">
      <c r="A37" s="118"/>
      <c r="B37" s="1036"/>
      <c r="C37" s="300" t="s">
        <v>922</v>
      </c>
      <c r="D37" s="1047"/>
      <c r="E37" s="1047"/>
      <c r="F37" s="1047"/>
      <c r="G37" s="1047"/>
      <c r="H37" s="1047"/>
      <c r="I37" s="1047"/>
      <c r="J37" s="1038" t="s">
        <v>923</v>
      </c>
      <c r="K37" s="1044"/>
    </row>
    <row r="38" spans="1:11" s="303" customFormat="1" ht="13.5" customHeight="1">
      <c r="A38" s="301"/>
      <c r="B38" s="1037"/>
      <c r="C38" s="795"/>
      <c r="D38" s="1047"/>
      <c r="E38" s="1047"/>
      <c r="F38" s="1047"/>
      <c r="G38" s="1047"/>
      <c r="H38" s="1047"/>
      <c r="I38" s="1047"/>
      <c r="J38" s="1039"/>
      <c r="K38" s="1045"/>
    </row>
    <row r="39" spans="1:11">
      <c r="A39" s="43" t="s">
        <v>1610</v>
      </c>
      <c r="B39" s="45">
        <f>SUM(C39:J39)</f>
        <v>2388</v>
      </c>
      <c r="C39" s="796">
        <v>44</v>
      </c>
      <c r="D39" s="797">
        <v>318</v>
      </c>
      <c r="E39" s="797">
        <v>261</v>
      </c>
      <c r="F39" s="797">
        <v>592</v>
      </c>
      <c r="G39" s="797">
        <v>704</v>
      </c>
      <c r="H39" s="797">
        <v>268</v>
      </c>
      <c r="I39" s="797">
        <v>169</v>
      </c>
      <c r="J39" s="793">
        <v>32</v>
      </c>
      <c r="K39" s="46" t="s">
        <v>952</v>
      </c>
    </row>
    <row r="40" spans="1:11">
      <c r="A40" s="361" t="s">
        <v>955</v>
      </c>
      <c r="B40" s="45"/>
      <c r="C40" s="565"/>
      <c r="D40" s="28"/>
      <c r="E40" s="28"/>
      <c r="F40" s="28"/>
      <c r="G40" s="28"/>
      <c r="H40" s="28"/>
      <c r="I40" s="28"/>
      <c r="J40" s="793"/>
      <c r="K40" s="455" t="s">
        <v>956</v>
      </c>
    </row>
    <row r="41" spans="1:11">
      <c r="A41" s="43" t="s">
        <v>957</v>
      </c>
      <c r="B41" s="45">
        <f>SUM(C41:J41)</f>
        <v>1274</v>
      </c>
      <c r="C41" s="565">
        <v>50</v>
      </c>
      <c r="D41" s="28">
        <v>242</v>
      </c>
      <c r="E41" s="28">
        <v>248</v>
      </c>
      <c r="F41" s="28">
        <v>389</v>
      </c>
      <c r="G41" s="28">
        <v>229</v>
      </c>
      <c r="H41" s="28">
        <v>71</v>
      </c>
      <c r="I41" s="28">
        <v>36</v>
      </c>
      <c r="J41" s="793">
        <v>9</v>
      </c>
      <c r="K41" s="46" t="s">
        <v>958</v>
      </c>
    </row>
    <row r="42" spans="1:11">
      <c r="A42" s="43" t="s">
        <v>959</v>
      </c>
      <c r="B42" s="45">
        <f>SUM(C42:J42)</f>
        <v>51229</v>
      </c>
      <c r="C42" s="565">
        <v>298</v>
      </c>
      <c r="D42" s="28">
        <v>7126</v>
      </c>
      <c r="E42" s="28">
        <v>7989</v>
      </c>
      <c r="F42" s="28">
        <v>16961</v>
      </c>
      <c r="G42" s="28">
        <v>13801</v>
      </c>
      <c r="H42" s="28">
        <v>3475</v>
      </c>
      <c r="I42" s="28">
        <v>1474</v>
      </c>
      <c r="J42" s="793">
        <v>105</v>
      </c>
      <c r="K42" s="46" t="s">
        <v>960</v>
      </c>
    </row>
    <row r="43" spans="1:11">
      <c r="A43" s="460" t="s">
        <v>961</v>
      </c>
      <c r="B43" s="45"/>
      <c r="C43" s="565"/>
      <c r="D43" s="28"/>
      <c r="E43" s="28"/>
      <c r="F43" s="28"/>
      <c r="G43" s="28"/>
      <c r="H43" s="28"/>
      <c r="I43" s="28"/>
      <c r="J43" s="793"/>
      <c r="K43" s="455" t="s">
        <v>962</v>
      </c>
    </row>
    <row r="44" spans="1:11">
      <c r="A44" s="43" t="s">
        <v>963</v>
      </c>
      <c r="B44" s="45">
        <f>SUM(C44:J44)</f>
        <v>10539</v>
      </c>
      <c r="C44" s="565">
        <v>89</v>
      </c>
      <c r="D44" s="28">
        <v>1329</v>
      </c>
      <c r="E44" s="28">
        <v>1300</v>
      </c>
      <c r="F44" s="28">
        <v>3355</v>
      </c>
      <c r="G44" s="28">
        <v>3082</v>
      </c>
      <c r="H44" s="28">
        <v>934</v>
      </c>
      <c r="I44" s="28">
        <v>418</v>
      </c>
      <c r="J44" s="793">
        <v>32</v>
      </c>
      <c r="K44" s="46" t="s">
        <v>964</v>
      </c>
    </row>
    <row r="45" spans="1:11">
      <c r="A45" s="43" t="s">
        <v>965</v>
      </c>
      <c r="B45" s="45">
        <f t="shared" ref="B45:B48" si="2">SUM(C45:J45)</f>
        <v>13795</v>
      </c>
      <c r="C45" s="565">
        <v>88</v>
      </c>
      <c r="D45" s="28">
        <v>1053</v>
      </c>
      <c r="E45" s="28">
        <v>1300</v>
      </c>
      <c r="F45" s="28">
        <v>3943</v>
      </c>
      <c r="G45" s="28">
        <v>4776</v>
      </c>
      <c r="H45" s="28">
        <v>1749</v>
      </c>
      <c r="I45" s="28">
        <v>838</v>
      </c>
      <c r="J45" s="793">
        <v>48</v>
      </c>
      <c r="K45" s="46" t="s">
        <v>966</v>
      </c>
    </row>
    <row r="46" spans="1:11">
      <c r="A46" s="43" t="s">
        <v>967</v>
      </c>
      <c r="B46" s="45">
        <f t="shared" si="2"/>
        <v>6388</v>
      </c>
      <c r="C46" s="565">
        <v>73</v>
      </c>
      <c r="D46" s="28">
        <v>740</v>
      </c>
      <c r="E46" s="28">
        <v>777</v>
      </c>
      <c r="F46" s="28">
        <v>2038</v>
      </c>
      <c r="G46" s="28">
        <v>1830</v>
      </c>
      <c r="H46" s="28">
        <v>607</v>
      </c>
      <c r="I46" s="28">
        <v>303</v>
      </c>
      <c r="J46" s="793">
        <v>20</v>
      </c>
      <c r="K46" s="46" t="s">
        <v>968</v>
      </c>
    </row>
    <row r="47" spans="1:11">
      <c r="A47" s="361" t="s">
        <v>969</v>
      </c>
      <c r="B47" s="45">
        <f t="shared" si="2"/>
        <v>66548</v>
      </c>
      <c r="C47" s="565">
        <v>683</v>
      </c>
      <c r="D47" s="28">
        <v>9918</v>
      </c>
      <c r="E47" s="28">
        <v>9974</v>
      </c>
      <c r="F47" s="28">
        <v>21155</v>
      </c>
      <c r="G47" s="28">
        <v>17558</v>
      </c>
      <c r="H47" s="28">
        <v>4812</v>
      </c>
      <c r="I47" s="28">
        <v>2286</v>
      </c>
      <c r="J47" s="793">
        <v>162</v>
      </c>
      <c r="K47" s="455" t="s">
        <v>970</v>
      </c>
    </row>
    <row r="48" spans="1:11">
      <c r="A48" s="361" t="s">
        <v>971</v>
      </c>
      <c r="B48" s="45">
        <f t="shared" si="2"/>
        <v>480</v>
      </c>
      <c r="C48" s="565">
        <v>38</v>
      </c>
      <c r="D48" s="28">
        <v>144</v>
      </c>
      <c r="E48" s="28">
        <v>94</v>
      </c>
      <c r="F48" s="28">
        <v>135</v>
      </c>
      <c r="G48" s="28">
        <v>52</v>
      </c>
      <c r="H48" s="28">
        <v>13</v>
      </c>
      <c r="I48" s="28">
        <v>4</v>
      </c>
      <c r="J48" s="793" t="s">
        <v>220</v>
      </c>
      <c r="K48" s="455" t="s">
        <v>972</v>
      </c>
    </row>
    <row r="49" spans="1:11">
      <c r="A49" s="361" t="s">
        <v>973</v>
      </c>
      <c r="B49" s="45"/>
      <c r="C49" s="565"/>
      <c r="D49" s="28"/>
      <c r="E49" s="28"/>
      <c r="F49" s="28"/>
      <c r="G49" s="28"/>
      <c r="H49" s="28"/>
      <c r="I49" s="28"/>
      <c r="J49" s="793"/>
      <c r="K49" s="455" t="s">
        <v>974</v>
      </c>
    </row>
    <row r="50" spans="1:11">
      <c r="A50" s="43" t="s">
        <v>975</v>
      </c>
      <c r="B50" s="45">
        <f>SUM(C50:J50)</f>
        <v>55797</v>
      </c>
      <c r="C50" s="565">
        <v>1231</v>
      </c>
      <c r="D50" s="28">
        <v>8955</v>
      </c>
      <c r="E50" s="28">
        <v>8152</v>
      </c>
      <c r="F50" s="28">
        <v>16684</v>
      </c>
      <c r="G50" s="28">
        <v>13992</v>
      </c>
      <c r="H50" s="28">
        <v>4204</v>
      </c>
      <c r="I50" s="28">
        <v>2353</v>
      </c>
      <c r="J50" s="793">
        <v>226</v>
      </c>
      <c r="K50" s="46" t="s">
        <v>927</v>
      </c>
    </row>
    <row r="51" spans="1:11">
      <c r="A51" s="43" t="s">
        <v>976</v>
      </c>
      <c r="B51" s="45">
        <f t="shared" ref="B51:B53" si="3">SUM(C51:J51)</f>
        <v>27706</v>
      </c>
      <c r="C51" s="565">
        <v>152</v>
      </c>
      <c r="D51" s="28">
        <v>2276</v>
      </c>
      <c r="E51" s="28">
        <v>6290</v>
      </c>
      <c r="F51" s="28">
        <v>8096</v>
      </c>
      <c r="G51" s="28">
        <v>7554</v>
      </c>
      <c r="H51" s="28">
        <v>2207</v>
      </c>
      <c r="I51" s="28">
        <v>1031</v>
      </c>
      <c r="J51" s="793">
        <v>100</v>
      </c>
      <c r="K51" s="46" t="s">
        <v>977</v>
      </c>
    </row>
    <row r="52" spans="1:11">
      <c r="A52" s="48" t="s">
        <v>978</v>
      </c>
      <c r="B52" s="45">
        <f t="shared" si="3"/>
        <v>973</v>
      </c>
      <c r="C52" s="565">
        <v>41</v>
      </c>
      <c r="D52" s="28">
        <v>187</v>
      </c>
      <c r="E52" s="28">
        <v>129</v>
      </c>
      <c r="F52" s="28">
        <v>200</v>
      </c>
      <c r="G52" s="28">
        <v>266</v>
      </c>
      <c r="H52" s="28">
        <v>87</v>
      </c>
      <c r="I52" s="28">
        <v>51</v>
      </c>
      <c r="J52" s="793">
        <v>12</v>
      </c>
      <c r="K52" s="46" t="s">
        <v>979</v>
      </c>
    </row>
    <row r="53" spans="1:11">
      <c r="A53" s="304" t="s">
        <v>980</v>
      </c>
      <c r="B53" s="114">
        <f t="shared" si="3"/>
        <v>40655</v>
      </c>
      <c r="C53" s="560">
        <v>489</v>
      </c>
      <c r="D53" s="467">
        <v>6255</v>
      </c>
      <c r="E53" s="467">
        <v>5683</v>
      </c>
      <c r="F53" s="467">
        <v>12563</v>
      </c>
      <c r="G53" s="467">
        <v>11230</v>
      </c>
      <c r="H53" s="467">
        <v>3139</v>
      </c>
      <c r="I53" s="467">
        <v>1223</v>
      </c>
      <c r="J53" s="794">
        <v>73</v>
      </c>
      <c r="K53" s="305" t="s">
        <v>981</v>
      </c>
    </row>
    <row r="54" spans="1:11" ht="12" customHeight="1"/>
    <row r="55" spans="1:11" s="43" customFormat="1">
      <c r="A55" s="43" t="s">
        <v>982</v>
      </c>
    </row>
    <row r="56" spans="1:11" s="43" customFormat="1">
      <c r="A56" s="43" t="s">
        <v>983</v>
      </c>
    </row>
  </sheetData>
  <mergeCells count="22">
    <mergeCell ref="C6:J6"/>
    <mergeCell ref="K6:K11"/>
    <mergeCell ref="D8:D11"/>
    <mergeCell ref="E8:E11"/>
    <mergeCell ref="F8:F11"/>
    <mergeCell ref="G8:G11"/>
    <mergeCell ref="H8:H11"/>
    <mergeCell ref="I8:I11"/>
    <mergeCell ref="J8:J9"/>
    <mergeCell ref="K33:K38"/>
    <mergeCell ref="D35:D38"/>
    <mergeCell ref="E35:E38"/>
    <mergeCell ref="F35:F38"/>
    <mergeCell ref="G35:G38"/>
    <mergeCell ref="H35:H38"/>
    <mergeCell ref="I35:I38"/>
    <mergeCell ref="J35:J36"/>
    <mergeCell ref="B37:B38"/>
    <mergeCell ref="J37:J38"/>
    <mergeCell ref="B10:B11"/>
    <mergeCell ref="J10:J11"/>
    <mergeCell ref="C33:J33"/>
  </mergeCells>
  <printOptions horizontalCentered="1"/>
  <pageMargins left="0.39370078740157483" right="0.39370078740157483" top="0.78740157480314965" bottom="0.39370078740157483" header="0.19685039370078741" footer="0.19685039370078741"/>
  <pageSetup paperSize="9" scale="85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>
  <sheetPr>
    <tabColor rgb="FF00B050"/>
  </sheetPr>
  <dimension ref="A1:G55"/>
  <sheetViews>
    <sheetView showGridLines="0" topLeftCell="A31" workbookViewId="0">
      <selection activeCell="E20" sqref="E20"/>
    </sheetView>
  </sheetViews>
  <sheetFormatPr defaultRowHeight="21"/>
  <cols>
    <col min="1" max="1" width="36.625" style="43" customWidth="1"/>
    <col min="2" max="5" width="16.375" style="43" customWidth="1"/>
    <col min="6" max="6" width="15.375" style="43" customWidth="1"/>
    <col min="7" max="7" width="31.625" style="43" customWidth="1"/>
    <col min="8" max="16384" width="9" style="43"/>
  </cols>
  <sheetData>
    <row r="1" spans="1:7" s="142" customFormat="1" ht="19.5" customHeight="1">
      <c r="A1" s="142" t="s">
        <v>984</v>
      </c>
      <c r="F1" s="159"/>
    </row>
    <row r="2" spans="1:7" s="142" customFormat="1" ht="19.5" customHeight="1">
      <c r="A2" s="142" t="s">
        <v>985</v>
      </c>
    </row>
    <row r="3" spans="1:7" s="143" customFormat="1" ht="15.75" customHeight="1"/>
    <row r="4" spans="1:7" s="143" customFormat="1">
      <c r="A4" s="310"/>
      <c r="B4" s="311" t="s">
        <v>1611</v>
      </c>
      <c r="C4" s="311"/>
      <c r="D4" s="311"/>
      <c r="E4" s="311"/>
      <c r="F4" s="312"/>
      <c r="G4" s="1043" t="s">
        <v>910</v>
      </c>
    </row>
    <row r="5" spans="1:7" s="143" customFormat="1" ht="19.5" customHeight="1">
      <c r="A5" s="313"/>
      <c r="B5" s="1058" t="s">
        <v>986</v>
      </c>
      <c r="C5" s="150" t="s">
        <v>987</v>
      </c>
      <c r="D5" s="1053" t="s">
        <v>988</v>
      </c>
      <c r="E5" s="1053" t="s">
        <v>79</v>
      </c>
      <c r="F5" s="1055" t="s">
        <v>989</v>
      </c>
      <c r="G5" s="1044"/>
    </row>
    <row r="6" spans="1:7" s="143" customFormat="1" ht="19.5" customHeight="1">
      <c r="A6" s="122" t="s">
        <v>912</v>
      </c>
      <c r="B6" s="1059"/>
      <c r="C6" s="148" t="s">
        <v>990</v>
      </c>
      <c r="D6" s="1054"/>
      <c r="E6" s="1054"/>
      <c r="F6" s="1056"/>
      <c r="G6" s="1044"/>
    </row>
    <row r="7" spans="1:7" s="143" customFormat="1" ht="19.5" customHeight="1">
      <c r="A7" s="122" t="s">
        <v>920</v>
      </c>
      <c r="B7" s="169" t="s">
        <v>991</v>
      </c>
      <c r="C7" s="169" t="s">
        <v>992</v>
      </c>
      <c r="D7" s="169" t="s">
        <v>993</v>
      </c>
      <c r="E7" s="169" t="s">
        <v>994</v>
      </c>
      <c r="F7" s="1057" t="s">
        <v>85</v>
      </c>
      <c r="G7" s="1044"/>
    </row>
    <row r="8" spans="1:7" s="143" customFormat="1" ht="25.5" customHeight="1">
      <c r="A8" s="314"/>
      <c r="B8" s="169" t="s">
        <v>995</v>
      </c>
      <c r="C8" s="169" t="s">
        <v>996</v>
      </c>
      <c r="D8" s="169" t="s">
        <v>997</v>
      </c>
      <c r="E8" s="169" t="s">
        <v>998</v>
      </c>
      <c r="F8" s="1057"/>
      <c r="G8" s="1044"/>
    </row>
    <row r="9" spans="1:7" s="317" customFormat="1" ht="14.25" customHeight="1">
      <c r="A9" s="315"/>
      <c r="B9" s="316"/>
      <c r="C9" s="316"/>
      <c r="D9" s="316"/>
      <c r="E9" s="316"/>
      <c r="F9" s="316"/>
      <c r="G9" s="1045"/>
    </row>
    <row r="10" spans="1:7">
      <c r="A10" s="361" t="s">
        <v>924</v>
      </c>
      <c r="B10" s="306"/>
      <c r="C10" s="306"/>
      <c r="D10" s="306"/>
      <c r="E10" s="306"/>
      <c r="F10" s="306"/>
      <c r="G10" s="456" t="s">
        <v>925</v>
      </c>
    </row>
    <row r="11" spans="1:7">
      <c r="A11" s="43" t="s">
        <v>926</v>
      </c>
      <c r="B11" s="307">
        <v>7895.48</v>
      </c>
      <c r="C11" s="307">
        <v>178.3</v>
      </c>
      <c r="D11" s="307">
        <v>58345.16</v>
      </c>
      <c r="E11" s="307">
        <v>60.38</v>
      </c>
      <c r="F11" s="307">
        <v>210.7</v>
      </c>
      <c r="G11" s="48" t="s">
        <v>927</v>
      </c>
    </row>
    <row r="12" spans="1:7">
      <c r="A12" s="43" t="s">
        <v>928</v>
      </c>
      <c r="B12" s="307">
        <v>43145.48</v>
      </c>
      <c r="C12" s="307">
        <v>171.14</v>
      </c>
      <c r="D12" s="307">
        <v>12209.89</v>
      </c>
      <c r="E12" s="307">
        <v>49.01</v>
      </c>
      <c r="F12" s="307">
        <v>531.82000000000005</v>
      </c>
      <c r="G12" s="48" t="s">
        <v>929</v>
      </c>
    </row>
    <row r="13" spans="1:7">
      <c r="A13" s="361" t="s">
        <v>930</v>
      </c>
      <c r="B13" s="307"/>
      <c r="C13" s="307"/>
      <c r="D13" s="307"/>
      <c r="E13" s="307"/>
      <c r="F13" s="307"/>
      <c r="G13" s="359" t="s">
        <v>931</v>
      </c>
    </row>
    <row r="14" spans="1:7">
      <c r="A14" s="43" t="s">
        <v>932</v>
      </c>
      <c r="B14" s="307">
        <v>36164.9</v>
      </c>
      <c r="C14" s="307">
        <v>147.79</v>
      </c>
      <c r="D14" s="307">
        <v>7775.49</v>
      </c>
      <c r="E14" s="307">
        <v>39.909999999999997</v>
      </c>
      <c r="F14" s="307">
        <v>826.29</v>
      </c>
      <c r="G14" s="48" t="s">
        <v>933</v>
      </c>
    </row>
    <row r="15" spans="1:7">
      <c r="A15" s="43" t="s">
        <v>934</v>
      </c>
      <c r="B15" s="307">
        <v>2820.33</v>
      </c>
      <c r="C15" s="307">
        <v>154.09</v>
      </c>
      <c r="D15" s="307">
        <v>1855.37</v>
      </c>
      <c r="E15" s="307">
        <v>554.28</v>
      </c>
      <c r="F15" s="307">
        <v>22.12</v>
      </c>
      <c r="G15" s="48" t="s">
        <v>935</v>
      </c>
    </row>
    <row r="16" spans="1:7">
      <c r="A16" s="43" t="s">
        <v>936</v>
      </c>
      <c r="B16" s="307">
        <v>539.14</v>
      </c>
      <c r="C16" s="307">
        <v>31.42</v>
      </c>
      <c r="D16" s="307">
        <v>645</v>
      </c>
      <c r="E16" s="307">
        <v>77.22</v>
      </c>
      <c r="F16" s="307">
        <v>23.6</v>
      </c>
      <c r="G16" s="48" t="s">
        <v>937</v>
      </c>
    </row>
    <row r="17" spans="1:7">
      <c r="A17" s="361" t="s">
        <v>938</v>
      </c>
      <c r="B17" s="307"/>
      <c r="C17" s="307"/>
      <c r="D17" s="307"/>
      <c r="E17" s="307"/>
      <c r="F17" s="307"/>
      <c r="G17" s="359" t="s">
        <v>939</v>
      </c>
    </row>
    <row r="18" spans="1:7">
      <c r="A18" s="43" t="s">
        <v>940</v>
      </c>
      <c r="B18" s="307">
        <v>50626.35</v>
      </c>
      <c r="C18" s="307">
        <v>166.14</v>
      </c>
      <c r="D18" s="307">
        <v>10894.41</v>
      </c>
      <c r="E18" s="307">
        <v>45.33</v>
      </c>
      <c r="F18" s="307">
        <v>513.04999999999995</v>
      </c>
      <c r="G18" s="48" t="s">
        <v>941</v>
      </c>
    </row>
    <row r="19" spans="1:7">
      <c r="A19" s="43" t="s">
        <v>942</v>
      </c>
      <c r="B19" s="307">
        <v>38178.78</v>
      </c>
      <c r="C19" s="307">
        <v>103.04</v>
      </c>
      <c r="D19" s="307">
        <v>16336.15</v>
      </c>
      <c r="E19" s="307">
        <v>35.97</v>
      </c>
      <c r="F19" s="307">
        <v>490.58</v>
      </c>
      <c r="G19" s="48" t="s">
        <v>933</v>
      </c>
    </row>
    <row r="20" spans="1:7">
      <c r="A20" s="361" t="s">
        <v>943</v>
      </c>
      <c r="B20" s="307"/>
      <c r="C20" s="307"/>
      <c r="D20" s="307"/>
      <c r="E20" s="307"/>
      <c r="F20" s="307"/>
      <c r="G20" s="359" t="s">
        <v>944</v>
      </c>
    </row>
    <row r="21" spans="1:7">
      <c r="A21" s="43" t="s">
        <v>940</v>
      </c>
      <c r="B21" s="307">
        <v>32164.18</v>
      </c>
      <c r="C21" s="307">
        <v>107.14</v>
      </c>
      <c r="D21" s="307">
        <v>10032.870000000001</v>
      </c>
      <c r="E21" s="307">
        <v>60.14</v>
      </c>
      <c r="F21" s="307">
        <v>425.85</v>
      </c>
      <c r="G21" s="48" t="s">
        <v>941</v>
      </c>
    </row>
    <row r="22" spans="1:7">
      <c r="A22" s="43" t="s">
        <v>945</v>
      </c>
      <c r="B22" s="307">
        <v>40352.1</v>
      </c>
      <c r="C22" s="307">
        <v>27.72</v>
      </c>
      <c r="D22" s="307">
        <v>14024.35</v>
      </c>
      <c r="E22" s="307">
        <v>32.880000000000003</v>
      </c>
      <c r="F22" s="307">
        <v>529.66999999999996</v>
      </c>
      <c r="G22" s="48" t="s">
        <v>933</v>
      </c>
    </row>
    <row r="23" spans="1:7">
      <c r="A23" s="361" t="s">
        <v>946</v>
      </c>
      <c r="B23" s="307" t="s">
        <v>220</v>
      </c>
      <c r="C23" s="307" t="s">
        <v>220</v>
      </c>
      <c r="D23" s="307" t="s">
        <v>220</v>
      </c>
      <c r="E23" s="307" t="s">
        <v>220</v>
      </c>
      <c r="F23" s="307" t="s">
        <v>220</v>
      </c>
      <c r="G23" s="359" t="s">
        <v>1763</v>
      </c>
    </row>
    <row r="24" spans="1:7">
      <c r="A24" s="43" t="s">
        <v>947</v>
      </c>
      <c r="B24" s="307">
        <v>8329.9599999999991</v>
      </c>
      <c r="C24" s="307">
        <v>79.2</v>
      </c>
      <c r="D24" s="307">
        <v>24838.55</v>
      </c>
      <c r="E24" s="307">
        <v>39.54</v>
      </c>
      <c r="F24" s="307">
        <v>930.72</v>
      </c>
      <c r="G24" s="48" t="s">
        <v>941</v>
      </c>
    </row>
    <row r="25" spans="1:7">
      <c r="A25" s="43" t="s">
        <v>948</v>
      </c>
      <c r="B25" s="307">
        <v>673.11</v>
      </c>
      <c r="C25" s="307">
        <v>15.71</v>
      </c>
      <c r="D25" s="307">
        <v>2958.51</v>
      </c>
      <c r="E25" s="307">
        <v>7.93</v>
      </c>
      <c r="F25" s="307">
        <v>12.19</v>
      </c>
      <c r="G25" s="48" t="s">
        <v>933</v>
      </c>
    </row>
    <row r="26" spans="1:7">
      <c r="A26" s="43" t="s">
        <v>949</v>
      </c>
      <c r="B26" s="307">
        <v>1273.0999999999999</v>
      </c>
      <c r="C26" s="307" t="s">
        <v>220</v>
      </c>
      <c r="D26" s="307">
        <v>2275.38</v>
      </c>
      <c r="E26" s="307">
        <v>8.17</v>
      </c>
      <c r="F26" s="307">
        <v>55.21</v>
      </c>
      <c r="G26" s="48" t="s">
        <v>950</v>
      </c>
    </row>
    <row r="27" spans="1:7">
      <c r="A27" s="43" t="s">
        <v>951</v>
      </c>
      <c r="B27" s="307">
        <v>336.09</v>
      </c>
      <c r="C27" s="307">
        <v>7.91</v>
      </c>
      <c r="D27" s="307">
        <v>2052.69</v>
      </c>
      <c r="E27" s="307">
        <v>3.93</v>
      </c>
      <c r="F27" s="307">
        <v>17.260000000000002</v>
      </c>
      <c r="G27" s="48" t="s">
        <v>952</v>
      </c>
    </row>
    <row r="28" spans="1:7">
      <c r="G28" s="48"/>
    </row>
    <row r="29" spans="1:7">
      <c r="G29" s="48"/>
    </row>
    <row r="30" spans="1:7" s="142" customFormat="1" ht="19.5" customHeight="1">
      <c r="A30" s="142" t="s">
        <v>999</v>
      </c>
      <c r="F30" s="159"/>
    </row>
    <row r="31" spans="1:7" s="142" customFormat="1" ht="19.5" customHeight="1">
      <c r="A31" s="142" t="s">
        <v>1000</v>
      </c>
    </row>
    <row r="32" spans="1:7" s="143" customFormat="1" ht="15.75" customHeight="1"/>
    <row r="33" spans="1:7" s="143" customFormat="1">
      <c r="A33" s="310"/>
      <c r="B33" s="311" t="s">
        <v>1611</v>
      </c>
      <c r="C33" s="311"/>
      <c r="D33" s="311"/>
      <c r="E33" s="311"/>
      <c r="F33" s="312"/>
      <c r="G33" s="1043" t="s">
        <v>910</v>
      </c>
    </row>
    <row r="34" spans="1:7" s="143" customFormat="1" ht="19.5" customHeight="1">
      <c r="A34" s="313"/>
      <c r="B34" s="1051" t="s">
        <v>986</v>
      </c>
      <c r="C34" s="150" t="s">
        <v>987</v>
      </c>
      <c r="D34" s="1053" t="s">
        <v>988</v>
      </c>
      <c r="E34" s="1053" t="s">
        <v>79</v>
      </c>
      <c r="F34" s="1055" t="s">
        <v>989</v>
      </c>
      <c r="G34" s="1044"/>
    </row>
    <row r="35" spans="1:7" s="143" customFormat="1" ht="19.5" customHeight="1">
      <c r="A35" s="122" t="s">
        <v>912</v>
      </c>
      <c r="B35" s="1052"/>
      <c r="C35" s="148" t="s">
        <v>990</v>
      </c>
      <c r="D35" s="1054"/>
      <c r="E35" s="1054"/>
      <c r="F35" s="1056"/>
      <c r="G35" s="1044"/>
    </row>
    <row r="36" spans="1:7" s="143" customFormat="1" ht="19.5" customHeight="1">
      <c r="A36" s="122" t="s">
        <v>920</v>
      </c>
      <c r="B36" s="169" t="s">
        <v>991</v>
      </c>
      <c r="C36" s="169" t="s">
        <v>992</v>
      </c>
      <c r="D36" s="169" t="s">
        <v>993</v>
      </c>
      <c r="E36" s="169" t="s">
        <v>994</v>
      </c>
      <c r="F36" s="1057" t="s">
        <v>85</v>
      </c>
      <c r="G36" s="1044"/>
    </row>
    <row r="37" spans="1:7" s="143" customFormat="1" ht="25.5" customHeight="1">
      <c r="A37" s="314"/>
      <c r="B37" s="169" t="s">
        <v>995</v>
      </c>
      <c r="C37" s="169" t="s">
        <v>996</v>
      </c>
      <c r="D37" s="169" t="s">
        <v>997</v>
      </c>
      <c r="E37" s="169" t="s">
        <v>998</v>
      </c>
      <c r="F37" s="1057"/>
      <c r="G37" s="1044"/>
    </row>
    <row r="38" spans="1:7" s="317" customFormat="1" ht="14.25" customHeight="1">
      <c r="A38" s="315"/>
      <c r="B38" s="316"/>
      <c r="C38" s="800"/>
      <c r="D38" s="800"/>
      <c r="E38" s="800"/>
      <c r="F38" s="316"/>
      <c r="G38" s="1045"/>
    </row>
    <row r="39" spans="1:7">
      <c r="A39" s="361" t="s">
        <v>955</v>
      </c>
      <c r="B39" s="478"/>
      <c r="C39" s="802"/>
      <c r="D39" s="802"/>
      <c r="E39" s="802"/>
      <c r="F39" s="798"/>
      <c r="G39" s="359" t="s">
        <v>956</v>
      </c>
    </row>
    <row r="40" spans="1:7">
      <c r="A40" s="43" t="s">
        <v>957</v>
      </c>
      <c r="B40" s="478">
        <v>42.43</v>
      </c>
      <c r="C40" s="595" t="s">
        <v>220</v>
      </c>
      <c r="D40" s="595">
        <v>1234.8599999999999</v>
      </c>
      <c r="E40" s="595">
        <v>4.1399999999999997</v>
      </c>
      <c r="F40" s="798" t="s">
        <v>220</v>
      </c>
      <c r="G40" s="48" t="s">
        <v>958</v>
      </c>
    </row>
    <row r="41" spans="1:7">
      <c r="A41" s="43" t="s">
        <v>959</v>
      </c>
      <c r="B41" s="478">
        <v>1023.11</v>
      </c>
      <c r="C41" s="595">
        <v>60.74</v>
      </c>
      <c r="D41" s="595">
        <v>50289.07</v>
      </c>
      <c r="E41" s="595">
        <v>72.14</v>
      </c>
      <c r="F41" s="798">
        <v>167.79</v>
      </c>
      <c r="G41" s="48" t="s">
        <v>960</v>
      </c>
    </row>
    <row r="42" spans="1:7">
      <c r="A42" s="903" t="s">
        <v>961</v>
      </c>
      <c r="B42" s="478"/>
      <c r="C42" s="595"/>
      <c r="D42" s="595"/>
      <c r="E42" s="595"/>
      <c r="F42" s="798"/>
      <c r="G42" s="457" t="s">
        <v>962</v>
      </c>
    </row>
    <row r="43" spans="1:7">
      <c r="A43" s="48" t="s">
        <v>963</v>
      </c>
      <c r="B43" s="478">
        <v>209.68</v>
      </c>
      <c r="C43" s="595">
        <v>74.67</v>
      </c>
      <c r="D43" s="595">
        <v>10333.870000000001</v>
      </c>
      <c r="E43" s="595">
        <v>19.850000000000001</v>
      </c>
      <c r="F43" s="798">
        <v>77.06</v>
      </c>
      <c r="G43" s="308" t="s">
        <v>964</v>
      </c>
    </row>
    <row r="44" spans="1:7">
      <c r="A44" s="48" t="s">
        <v>965</v>
      </c>
      <c r="B44" s="478">
        <v>200.79</v>
      </c>
      <c r="C44" s="595">
        <v>188.17</v>
      </c>
      <c r="D44" s="595">
        <v>13598.19</v>
      </c>
      <c r="E44" s="595">
        <v>27.72</v>
      </c>
      <c r="F44" s="798">
        <v>355</v>
      </c>
      <c r="G44" s="308" t="s">
        <v>966</v>
      </c>
    </row>
    <row r="45" spans="1:7">
      <c r="A45" s="48" t="s">
        <v>967</v>
      </c>
      <c r="B45" s="478">
        <v>83.53</v>
      </c>
      <c r="C45" s="595">
        <v>166.82</v>
      </c>
      <c r="D45" s="595">
        <v>6316.42</v>
      </c>
      <c r="E45" s="595">
        <v>11.73</v>
      </c>
      <c r="F45" s="798">
        <v>73.17</v>
      </c>
      <c r="G45" s="308" t="s">
        <v>968</v>
      </c>
    </row>
    <row r="46" spans="1:7">
      <c r="A46" s="359" t="s">
        <v>969</v>
      </c>
      <c r="B46" s="478">
        <v>1040.29</v>
      </c>
      <c r="C46" s="595">
        <v>509.4</v>
      </c>
      <c r="D46" s="595">
        <v>65547.83</v>
      </c>
      <c r="E46" s="595">
        <v>569.70000000000005</v>
      </c>
      <c r="F46" s="798">
        <v>795.42</v>
      </c>
      <c r="G46" s="457" t="s">
        <v>970</v>
      </c>
    </row>
    <row r="47" spans="1:7">
      <c r="A47" s="359" t="s">
        <v>971</v>
      </c>
      <c r="B47" s="478">
        <v>99.49</v>
      </c>
      <c r="C47" s="595" t="s">
        <v>220</v>
      </c>
      <c r="D47" s="595">
        <v>380.65</v>
      </c>
      <c r="E47" s="595">
        <v>4.03</v>
      </c>
      <c r="F47" s="798">
        <v>11.92</v>
      </c>
      <c r="G47" s="457" t="s">
        <v>972</v>
      </c>
    </row>
    <row r="48" spans="1:7">
      <c r="A48" s="359" t="s">
        <v>973</v>
      </c>
      <c r="B48" s="478"/>
      <c r="C48" s="595"/>
      <c r="D48" s="595"/>
      <c r="E48" s="595"/>
      <c r="F48" s="798"/>
      <c r="G48" s="457" t="s">
        <v>974</v>
      </c>
    </row>
    <row r="49" spans="1:7">
      <c r="A49" s="48" t="s">
        <v>975</v>
      </c>
      <c r="B49" s="478">
        <v>28679.67</v>
      </c>
      <c r="C49" s="595">
        <v>143.66</v>
      </c>
      <c r="D49" s="595">
        <v>28470.54</v>
      </c>
      <c r="E49" s="595">
        <v>63.87</v>
      </c>
      <c r="F49" s="798">
        <v>1034.56</v>
      </c>
      <c r="G49" s="308" t="s">
        <v>927</v>
      </c>
    </row>
    <row r="50" spans="1:7">
      <c r="A50" s="48" t="s">
        <v>976</v>
      </c>
      <c r="B50" s="478">
        <v>1677.28</v>
      </c>
      <c r="C50" s="595">
        <v>40.85</v>
      </c>
      <c r="D50" s="595">
        <v>23050.65</v>
      </c>
      <c r="E50" s="595">
        <v>31.51</v>
      </c>
      <c r="F50" s="798">
        <v>113.21</v>
      </c>
      <c r="G50" s="308" t="s">
        <v>977</v>
      </c>
    </row>
    <row r="51" spans="1:7">
      <c r="A51" s="48" t="s">
        <v>978</v>
      </c>
      <c r="B51" s="478">
        <v>512.22</v>
      </c>
      <c r="C51" s="595" t="s">
        <v>220</v>
      </c>
      <c r="D51" s="595">
        <v>464.6</v>
      </c>
      <c r="E51" s="595">
        <v>4</v>
      </c>
      <c r="F51" s="798">
        <v>4.03</v>
      </c>
      <c r="G51" s="308" t="s">
        <v>979</v>
      </c>
    </row>
    <row r="52" spans="1:7">
      <c r="A52" s="304" t="s">
        <v>980</v>
      </c>
      <c r="B52" s="479">
        <v>20131.22</v>
      </c>
      <c r="C52" s="801">
        <v>104.51</v>
      </c>
      <c r="D52" s="801">
        <v>21182.959999999999</v>
      </c>
      <c r="E52" s="801">
        <v>39.96</v>
      </c>
      <c r="F52" s="799">
        <v>1333.5</v>
      </c>
      <c r="G52" s="309" t="s">
        <v>981</v>
      </c>
    </row>
    <row r="54" spans="1:7">
      <c r="A54" s="43" t="s">
        <v>982</v>
      </c>
    </row>
    <row r="55" spans="1:7">
      <c r="A55" s="43" t="s">
        <v>983</v>
      </c>
    </row>
  </sheetData>
  <mergeCells count="12">
    <mergeCell ref="G4:G9"/>
    <mergeCell ref="B5:B6"/>
    <mergeCell ref="D5:D6"/>
    <mergeCell ref="E5:E6"/>
    <mergeCell ref="F5:F6"/>
    <mergeCell ref="F7:F8"/>
    <mergeCell ref="G33:G38"/>
    <mergeCell ref="B34:B35"/>
    <mergeCell ref="D34:D35"/>
    <mergeCell ref="E34:E35"/>
    <mergeCell ref="F34:F35"/>
    <mergeCell ref="F36:F37"/>
  </mergeCells>
  <printOptions horizontalCentered="1"/>
  <pageMargins left="0.39370078740157483" right="0.39370078740157483" top="0.78740157480314965" bottom="0.39370078740157483" header="0.19685039370078741" footer="0.19685039370078741"/>
  <pageSetup paperSize="9" scale="85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>
  <sheetPr>
    <tabColor rgb="FF00B050"/>
  </sheetPr>
  <dimension ref="A1:K50"/>
  <sheetViews>
    <sheetView zoomScale="87" zoomScaleNormal="87" workbookViewId="0">
      <selection activeCell="E20" sqref="E20"/>
    </sheetView>
  </sheetViews>
  <sheetFormatPr defaultRowHeight="21" customHeight="1"/>
  <cols>
    <col min="1" max="1" width="37" style="43" customWidth="1"/>
    <col min="2" max="2" width="10.125" style="43" bestFit="1" customWidth="1"/>
    <col min="3" max="3" width="10.125" style="43" customWidth="1"/>
    <col min="4" max="4" width="9.625" style="43" customWidth="1"/>
    <col min="5" max="5" width="9.5" style="43" customWidth="1"/>
    <col min="6" max="6" width="9.25" style="43" customWidth="1"/>
    <col min="7" max="7" width="10" style="43" customWidth="1"/>
    <col min="8" max="9" width="10.25" style="43" customWidth="1"/>
    <col min="10" max="10" width="10.75" style="43" customWidth="1"/>
    <col min="11" max="11" width="25" style="43" customWidth="1"/>
    <col min="12" max="12" width="5.875" style="43" customWidth="1"/>
    <col min="13" max="16384" width="9" style="43"/>
  </cols>
  <sheetData>
    <row r="1" spans="1:11" s="142" customFormat="1" ht="21" customHeight="1">
      <c r="A1" s="116" t="s">
        <v>1496</v>
      </c>
      <c r="B1" s="116"/>
      <c r="C1" s="116"/>
      <c r="D1" s="116"/>
      <c r="E1" s="116"/>
      <c r="F1" s="116"/>
      <c r="G1" s="116"/>
      <c r="H1" s="116"/>
      <c r="I1" s="116"/>
      <c r="J1" s="319"/>
    </row>
    <row r="2" spans="1:11" s="142" customFormat="1" ht="21" customHeight="1">
      <c r="A2" s="116" t="s">
        <v>1001</v>
      </c>
      <c r="B2" s="116"/>
      <c r="C2" s="116"/>
      <c r="D2" s="116"/>
      <c r="E2" s="116"/>
      <c r="F2" s="116"/>
      <c r="G2" s="116"/>
      <c r="H2" s="116"/>
      <c r="I2" s="116"/>
      <c r="J2" s="116"/>
    </row>
    <row r="3" spans="1:11" s="142" customFormat="1" ht="21" customHeight="1">
      <c r="A3" s="116"/>
      <c r="B3" s="116"/>
      <c r="C3" s="116"/>
      <c r="D3" s="116"/>
      <c r="E3" s="116"/>
      <c r="F3" s="116"/>
      <c r="G3" s="116"/>
      <c r="H3" s="116"/>
      <c r="I3" s="116"/>
      <c r="J3" s="116"/>
    </row>
    <row r="4" spans="1:11" s="142" customFormat="1">
      <c r="A4" s="320"/>
      <c r="B4" s="294"/>
      <c r="C4" s="1040" t="s">
        <v>1497</v>
      </c>
      <c r="D4" s="1041"/>
      <c r="E4" s="1041"/>
      <c r="F4" s="1041"/>
      <c r="G4" s="1041"/>
      <c r="H4" s="1041"/>
      <c r="I4" s="1041"/>
      <c r="J4" s="1042"/>
      <c r="K4" s="321" t="s">
        <v>1002</v>
      </c>
    </row>
    <row r="5" spans="1:11" s="143" customFormat="1">
      <c r="A5" s="158" t="s">
        <v>912</v>
      </c>
      <c r="B5" s="132" t="s">
        <v>36</v>
      </c>
      <c r="C5" s="294" t="s">
        <v>921</v>
      </c>
      <c r="D5" s="1046" t="s">
        <v>913</v>
      </c>
      <c r="E5" s="1046" t="s">
        <v>914</v>
      </c>
      <c r="F5" s="1046" t="s">
        <v>915</v>
      </c>
      <c r="G5" s="1046" t="s">
        <v>916</v>
      </c>
      <c r="H5" s="1046" t="s">
        <v>917</v>
      </c>
      <c r="I5" s="1046" t="s">
        <v>918</v>
      </c>
      <c r="J5" s="515" t="s">
        <v>1612</v>
      </c>
      <c r="K5" s="157" t="s">
        <v>1003</v>
      </c>
    </row>
    <row r="6" spans="1:11" s="143" customFormat="1">
      <c r="A6" s="158" t="s">
        <v>920</v>
      </c>
      <c r="B6" s="193"/>
      <c r="C6" s="132" t="s">
        <v>1004</v>
      </c>
      <c r="D6" s="1047"/>
      <c r="E6" s="1047"/>
      <c r="F6" s="1047"/>
      <c r="G6" s="1047"/>
      <c r="H6" s="1047"/>
      <c r="I6" s="1047"/>
      <c r="J6" s="516" t="s">
        <v>1183</v>
      </c>
      <c r="K6" s="157" t="s">
        <v>1005</v>
      </c>
    </row>
    <row r="7" spans="1:11" s="143" customFormat="1" ht="9.75" customHeight="1">
      <c r="A7" s="322"/>
      <c r="B7" s="323"/>
      <c r="C7" s="804"/>
      <c r="D7" s="804"/>
      <c r="E7" s="804"/>
      <c r="F7" s="804"/>
      <c r="G7" s="804"/>
      <c r="H7" s="804"/>
      <c r="I7" s="804"/>
      <c r="J7" s="323"/>
      <c r="K7" s="324"/>
    </row>
    <row r="8" spans="1:11" ht="21" customHeight="1">
      <c r="A8" s="361" t="s">
        <v>924</v>
      </c>
      <c r="B8" s="44"/>
      <c r="C8" s="797"/>
      <c r="D8" s="797"/>
      <c r="E8" s="797"/>
      <c r="F8" s="797"/>
      <c r="G8" s="797"/>
      <c r="H8" s="797"/>
      <c r="I8" s="797"/>
      <c r="J8" s="803"/>
      <c r="K8" s="361" t="s">
        <v>925</v>
      </c>
    </row>
    <row r="9" spans="1:11" ht="21" customHeight="1">
      <c r="A9" s="43" t="s">
        <v>926</v>
      </c>
      <c r="B9" s="45">
        <f>SUM(C9:J9)</f>
        <v>8255</v>
      </c>
      <c r="C9" s="565">
        <v>42</v>
      </c>
      <c r="D9" s="28">
        <v>215</v>
      </c>
      <c r="E9" s="28">
        <v>531</v>
      </c>
      <c r="F9" s="28">
        <v>1669</v>
      </c>
      <c r="G9" s="28">
        <v>3048</v>
      </c>
      <c r="H9" s="28">
        <v>1551</v>
      </c>
      <c r="I9" s="28">
        <v>1021</v>
      </c>
      <c r="J9" s="793">
        <v>178</v>
      </c>
      <c r="K9" s="43" t="s">
        <v>927</v>
      </c>
    </row>
    <row r="10" spans="1:11" ht="21" customHeight="1">
      <c r="A10" s="43" t="s">
        <v>928</v>
      </c>
      <c r="B10" s="45">
        <f>SUM(C10:J10)</f>
        <v>44915</v>
      </c>
      <c r="C10" s="565">
        <v>222</v>
      </c>
      <c r="D10" s="28">
        <v>4741</v>
      </c>
      <c r="E10" s="28">
        <v>6227</v>
      </c>
      <c r="F10" s="28">
        <v>14927</v>
      </c>
      <c r="G10" s="28">
        <v>13504</v>
      </c>
      <c r="H10" s="28">
        <v>3615</v>
      </c>
      <c r="I10" s="28">
        <v>1575</v>
      </c>
      <c r="J10" s="793">
        <v>104</v>
      </c>
      <c r="K10" s="43" t="s">
        <v>929</v>
      </c>
    </row>
    <row r="11" spans="1:11" ht="21" customHeight="1">
      <c r="A11" s="361" t="s">
        <v>930</v>
      </c>
      <c r="B11" s="45"/>
      <c r="C11" s="565"/>
      <c r="D11" s="28"/>
      <c r="E11" s="28"/>
      <c r="F11" s="28"/>
      <c r="G11" s="28"/>
      <c r="H11" s="28"/>
      <c r="I11" s="28"/>
      <c r="J11" s="793"/>
      <c r="K11" s="361" t="s">
        <v>931</v>
      </c>
    </row>
    <row r="12" spans="1:11" ht="21" customHeight="1">
      <c r="A12" s="43" t="s">
        <v>932</v>
      </c>
      <c r="B12" s="45">
        <f>SUM(C12:J12)</f>
        <v>38769</v>
      </c>
      <c r="C12" s="565">
        <v>311</v>
      </c>
      <c r="D12" s="28">
        <v>4122</v>
      </c>
      <c r="E12" s="28">
        <v>4844</v>
      </c>
      <c r="F12" s="28">
        <v>12380</v>
      </c>
      <c r="G12" s="28">
        <v>11783</v>
      </c>
      <c r="H12" s="28">
        <v>3407</v>
      </c>
      <c r="I12" s="28">
        <v>1688</v>
      </c>
      <c r="J12" s="793">
        <v>234</v>
      </c>
      <c r="K12" s="43" t="s">
        <v>933</v>
      </c>
    </row>
    <row r="13" spans="1:11" ht="21" customHeight="1">
      <c r="A13" s="43" t="s">
        <v>934</v>
      </c>
      <c r="B13" s="45">
        <f t="shared" ref="B13:B14" si="0">SUM(C13:J13)</f>
        <v>3137</v>
      </c>
      <c r="C13" s="565">
        <v>195</v>
      </c>
      <c r="D13" s="28">
        <v>437</v>
      </c>
      <c r="E13" s="28">
        <v>464</v>
      </c>
      <c r="F13" s="28">
        <v>878</v>
      </c>
      <c r="G13" s="28">
        <v>728</v>
      </c>
      <c r="H13" s="28">
        <v>240</v>
      </c>
      <c r="I13" s="28">
        <v>171</v>
      </c>
      <c r="J13" s="793">
        <v>24</v>
      </c>
      <c r="K13" s="43" t="s">
        <v>935</v>
      </c>
    </row>
    <row r="14" spans="1:11" ht="21" customHeight="1">
      <c r="A14" s="43" t="s">
        <v>936</v>
      </c>
      <c r="B14" s="45">
        <f t="shared" si="0"/>
        <v>569</v>
      </c>
      <c r="C14" s="565">
        <v>21</v>
      </c>
      <c r="D14" s="28">
        <v>52</v>
      </c>
      <c r="E14" s="28">
        <v>67</v>
      </c>
      <c r="F14" s="28">
        <v>174</v>
      </c>
      <c r="G14" s="28">
        <v>165</v>
      </c>
      <c r="H14" s="28">
        <v>56</v>
      </c>
      <c r="I14" s="28">
        <v>26</v>
      </c>
      <c r="J14" s="793">
        <v>8</v>
      </c>
      <c r="K14" s="43" t="s">
        <v>937</v>
      </c>
    </row>
    <row r="15" spans="1:11" ht="21" customHeight="1">
      <c r="A15" s="361" t="s">
        <v>938</v>
      </c>
      <c r="B15" s="45"/>
      <c r="C15" s="565"/>
      <c r="D15" s="28"/>
      <c r="E15" s="28"/>
      <c r="F15" s="28"/>
      <c r="G15" s="28"/>
      <c r="H15" s="28"/>
      <c r="I15" s="28"/>
      <c r="J15" s="793"/>
      <c r="K15" s="361" t="s">
        <v>939</v>
      </c>
    </row>
    <row r="16" spans="1:11" ht="21" customHeight="1">
      <c r="A16" s="43" t="s">
        <v>940</v>
      </c>
      <c r="B16" s="45">
        <f>SUM(C16:J16)</f>
        <v>53420</v>
      </c>
      <c r="C16" s="565">
        <v>704</v>
      </c>
      <c r="D16" s="28">
        <v>8300</v>
      </c>
      <c r="E16" s="28">
        <v>7906</v>
      </c>
      <c r="F16" s="28">
        <v>16340</v>
      </c>
      <c r="G16" s="28">
        <v>14231</v>
      </c>
      <c r="H16" s="28">
        <v>4039</v>
      </c>
      <c r="I16" s="28">
        <v>1732</v>
      </c>
      <c r="J16" s="793">
        <v>168</v>
      </c>
      <c r="K16" s="43" t="s">
        <v>941</v>
      </c>
    </row>
    <row r="17" spans="1:11" ht="21" customHeight="1">
      <c r="A17" s="43" t="s">
        <v>942</v>
      </c>
      <c r="B17" s="45">
        <f>SUM(C17:J17)</f>
        <v>39889</v>
      </c>
      <c r="C17" s="565">
        <v>182</v>
      </c>
      <c r="D17" s="28">
        <v>3674</v>
      </c>
      <c r="E17" s="28">
        <v>4520</v>
      </c>
      <c r="F17" s="28">
        <v>12204</v>
      </c>
      <c r="G17" s="28">
        <v>12688</v>
      </c>
      <c r="H17" s="28">
        <v>4157</v>
      </c>
      <c r="I17" s="28">
        <v>2260</v>
      </c>
      <c r="J17" s="793">
        <v>204</v>
      </c>
      <c r="K17" s="43" t="s">
        <v>933</v>
      </c>
    </row>
    <row r="18" spans="1:11" ht="21" customHeight="1">
      <c r="A18" s="361" t="s">
        <v>943</v>
      </c>
      <c r="B18" s="45"/>
      <c r="C18" s="565"/>
      <c r="D18" s="28"/>
      <c r="E18" s="28"/>
      <c r="F18" s="28"/>
      <c r="G18" s="28"/>
      <c r="H18" s="28"/>
      <c r="I18" s="28"/>
      <c r="J18" s="793"/>
      <c r="K18" s="361" t="s">
        <v>944</v>
      </c>
    </row>
    <row r="19" spans="1:11" ht="21" customHeight="1">
      <c r="A19" s="43" t="s">
        <v>940</v>
      </c>
      <c r="B19" s="45">
        <f>SUM(C19:J19)</f>
        <v>37519</v>
      </c>
      <c r="C19" s="565">
        <v>689</v>
      </c>
      <c r="D19" s="28">
        <v>5412</v>
      </c>
      <c r="E19" s="28">
        <v>5089</v>
      </c>
      <c r="F19" s="28">
        <v>11127</v>
      </c>
      <c r="G19" s="28">
        <v>10015</v>
      </c>
      <c r="H19" s="28">
        <v>3312</v>
      </c>
      <c r="I19" s="28">
        <v>1710</v>
      </c>
      <c r="J19" s="793">
        <v>165</v>
      </c>
      <c r="K19" s="43" t="s">
        <v>941</v>
      </c>
    </row>
    <row r="20" spans="1:11" ht="21" customHeight="1">
      <c r="A20" s="43" t="s">
        <v>945</v>
      </c>
      <c r="B20" s="45">
        <f>SUM(C20:J20)</f>
        <v>42335</v>
      </c>
      <c r="C20" s="565">
        <v>330</v>
      </c>
      <c r="D20" s="28">
        <v>4850</v>
      </c>
      <c r="E20" s="28">
        <v>5616</v>
      </c>
      <c r="F20" s="28">
        <v>12847</v>
      </c>
      <c r="G20" s="28">
        <v>12324</v>
      </c>
      <c r="H20" s="28">
        <v>4115</v>
      </c>
      <c r="I20" s="28">
        <v>2063</v>
      </c>
      <c r="J20" s="793">
        <v>190</v>
      </c>
      <c r="K20" s="43" t="s">
        <v>933</v>
      </c>
    </row>
    <row r="21" spans="1:11" ht="21" customHeight="1">
      <c r="A21" s="361" t="s">
        <v>946</v>
      </c>
      <c r="B21" s="45"/>
      <c r="C21" s="565"/>
      <c r="D21" s="28"/>
      <c r="E21" s="28"/>
      <c r="F21" s="28"/>
      <c r="G21" s="28"/>
      <c r="H21" s="28"/>
      <c r="I21" s="28"/>
      <c r="J21" s="793"/>
      <c r="K21" s="361" t="s">
        <v>1764</v>
      </c>
    </row>
    <row r="22" spans="1:11" ht="21" customHeight="1">
      <c r="A22" s="43" t="s">
        <v>947</v>
      </c>
      <c r="B22" s="45">
        <f>SUM(C22:J22)</f>
        <v>14939</v>
      </c>
      <c r="C22" s="565">
        <v>165</v>
      </c>
      <c r="D22" s="28">
        <v>1672</v>
      </c>
      <c r="E22" s="28">
        <v>2105</v>
      </c>
      <c r="F22" s="28">
        <v>4653</v>
      </c>
      <c r="G22" s="28">
        <v>4339</v>
      </c>
      <c r="H22" s="28">
        <v>1573</v>
      </c>
      <c r="I22" s="28">
        <v>408</v>
      </c>
      <c r="J22" s="793">
        <v>24</v>
      </c>
      <c r="K22" s="43" t="s">
        <v>941</v>
      </c>
    </row>
    <row r="23" spans="1:11" ht="21" customHeight="1">
      <c r="A23" s="43" t="s">
        <v>948</v>
      </c>
      <c r="B23" s="45">
        <f t="shared" ref="B23:B24" si="1">SUM(C23:J23)</f>
        <v>822</v>
      </c>
      <c r="C23" s="565" t="s">
        <v>220</v>
      </c>
      <c r="D23" s="28">
        <v>56</v>
      </c>
      <c r="E23" s="28">
        <v>128</v>
      </c>
      <c r="F23" s="28">
        <v>156</v>
      </c>
      <c r="G23" s="28">
        <v>213</v>
      </c>
      <c r="H23" s="28">
        <v>128</v>
      </c>
      <c r="I23" s="28">
        <v>97</v>
      </c>
      <c r="J23" s="793">
        <v>44</v>
      </c>
      <c r="K23" s="43" t="s">
        <v>933</v>
      </c>
    </row>
    <row r="24" spans="1:11" ht="21" customHeight="1">
      <c r="A24" s="43" t="s">
        <v>949</v>
      </c>
      <c r="B24" s="45">
        <f t="shared" si="1"/>
        <v>1286</v>
      </c>
      <c r="C24" s="565">
        <v>4</v>
      </c>
      <c r="D24" s="28">
        <v>73</v>
      </c>
      <c r="E24" s="28">
        <v>117</v>
      </c>
      <c r="F24" s="28">
        <v>417</v>
      </c>
      <c r="G24" s="28">
        <v>369</v>
      </c>
      <c r="H24" s="28">
        <v>160</v>
      </c>
      <c r="I24" s="28">
        <v>134</v>
      </c>
      <c r="J24" s="793">
        <v>12</v>
      </c>
      <c r="K24" s="459" t="s">
        <v>950</v>
      </c>
    </row>
    <row r="25" spans="1:11" ht="21" customHeight="1">
      <c r="A25" s="43" t="s">
        <v>951</v>
      </c>
      <c r="B25" s="45">
        <f>SUM(C25:J25)</f>
        <v>348</v>
      </c>
      <c r="C25" s="565" t="s">
        <v>220</v>
      </c>
      <c r="D25" s="28" t="s">
        <v>220</v>
      </c>
      <c r="E25" s="28" t="s">
        <v>220</v>
      </c>
      <c r="F25" s="28">
        <v>65</v>
      </c>
      <c r="G25" s="28">
        <v>107</v>
      </c>
      <c r="H25" s="28">
        <v>67</v>
      </c>
      <c r="I25" s="28">
        <v>81</v>
      </c>
      <c r="J25" s="793">
        <v>28</v>
      </c>
      <c r="K25" s="459" t="s">
        <v>952</v>
      </c>
    </row>
    <row r="26" spans="1:11" ht="21" customHeight="1">
      <c r="A26" s="361" t="s">
        <v>955</v>
      </c>
      <c r="B26" s="45"/>
      <c r="C26" s="565"/>
      <c r="D26" s="28"/>
      <c r="E26" s="28"/>
      <c r="F26" s="28"/>
      <c r="G26" s="28"/>
      <c r="H26" s="28"/>
      <c r="I26" s="28"/>
      <c r="J26" s="793"/>
      <c r="K26" s="361" t="s">
        <v>956</v>
      </c>
    </row>
    <row r="27" spans="1:11" ht="21" customHeight="1">
      <c r="A27" s="43" t="s">
        <v>957</v>
      </c>
      <c r="B27" s="45">
        <f>SUM(C27:J27)</f>
        <v>43</v>
      </c>
      <c r="C27" s="565" t="s">
        <v>220</v>
      </c>
      <c r="D27" s="28">
        <v>8</v>
      </c>
      <c r="E27" s="28">
        <v>15</v>
      </c>
      <c r="F27" s="28">
        <v>12</v>
      </c>
      <c r="G27" s="28">
        <v>8</v>
      </c>
      <c r="H27" s="28" t="s">
        <v>220</v>
      </c>
      <c r="I27" s="28" t="s">
        <v>220</v>
      </c>
      <c r="J27" s="793" t="s">
        <v>220</v>
      </c>
      <c r="K27" s="43" t="s">
        <v>958</v>
      </c>
    </row>
    <row r="28" spans="1:11" ht="21" customHeight="1">
      <c r="A28" s="43" t="s">
        <v>959</v>
      </c>
      <c r="B28" s="45">
        <f>SUM(C28:J28)</f>
        <v>1106</v>
      </c>
      <c r="C28" s="565">
        <v>16</v>
      </c>
      <c r="D28" s="28">
        <v>93</v>
      </c>
      <c r="E28" s="28">
        <v>139</v>
      </c>
      <c r="F28" s="28">
        <v>308</v>
      </c>
      <c r="G28" s="28">
        <v>292</v>
      </c>
      <c r="H28" s="28">
        <v>142</v>
      </c>
      <c r="I28" s="28">
        <v>100</v>
      </c>
      <c r="J28" s="793">
        <v>16</v>
      </c>
      <c r="K28" s="43" t="s">
        <v>960</v>
      </c>
    </row>
    <row r="29" spans="1:11" ht="21" customHeight="1">
      <c r="B29" s="28"/>
      <c r="C29" s="28"/>
      <c r="D29" s="28"/>
      <c r="E29" s="28"/>
      <c r="F29" s="28"/>
      <c r="G29" s="28"/>
      <c r="H29" s="28"/>
      <c r="I29" s="28"/>
      <c r="J29" s="28"/>
    </row>
    <row r="30" spans="1:11" s="142" customFormat="1" ht="21" customHeight="1">
      <c r="A30" s="116" t="s">
        <v>1498</v>
      </c>
      <c r="B30" s="116"/>
      <c r="C30" s="116"/>
      <c r="D30" s="116"/>
      <c r="E30" s="116"/>
      <c r="F30" s="116"/>
      <c r="G30" s="116"/>
      <c r="H30" s="116"/>
      <c r="I30" s="116"/>
      <c r="J30" s="319"/>
    </row>
    <row r="31" spans="1:11" s="142" customFormat="1" ht="21" customHeight="1">
      <c r="A31" s="116" t="s">
        <v>1006</v>
      </c>
      <c r="B31" s="116"/>
      <c r="C31" s="116"/>
      <c r="D31" s="116"/>
      <c r="E31" s="116"/>
      <c r="F31" s="116"/>
      <c r="G31" s="116"/>
      <c r="H31" s="116"/>
      <c r="I31" s="116"/>
      <c r="J31" s="116"/>
    </row>
    <row r="32" spans="1:11" s="142" customFormat="1" ht="21" customHeight="1">
      <c r="A32" s="116"/>
      <c r="B32" s="116"/>
      <c r="C32" s="116"/>
      <c r="D32" s="116"/>
      <c r="E32" s="116"/>
      <c r="F32" s="116"/>
      <c r="G32" s="116"/>
      <c r="H32" s="116"/>
      <c r="I32" s="116"/>
      <c r="J32" s="116"/>
    </row>
    <row r="33" spans="1:11" s="142" customFormat="1">
      <c r="A33" s="320"/>
      <c r="B33" s="294"/>
      <c r="C33" s="1040" t="s">
        <v>1497</v>
      </c>
      <c r="D33" s="1041"/>
      <c r="E33" s="1041"/>
      <c r="F33" s="1041"/>
      <c r="G33" s="1041"/>
      <c r="H33" s="1041"/>
      <c r="I33" s="1041"/>
      <c r="J33" s="1042"/>
      <c r="K33" s="321" t="s">
        <v>1002</v>
      </c>
    </row>
    <row r="34" spans="1:11" s="143" customFormat="1">
      <c r="A34" s="158" t="s">
        <v>912</v>
      </c>
      <c r="B34" s="132" t="s">
        <v>36</v>
      </c>
      <c r="C34" s="294" t="s">
        <v>921</v>
      </c>
      <c r="D34" s="1046" t="s">
        <v>913</v>
      </c>
      <c r="E34" s="1046" t="s">
        <v>914</v>
      </c>
      <c r="F34" s="1046" t="s">
        <v>915</v>
      </c>
      <c r="G34" s="1046" t="s">
        <v>916</v>
      </c>
      <c r="H34" s="1046" t="s">
        <v>917</v>
      </c>
      <c r="I34" s="1046" t="s">
        <v>918</v>
      </c>
      <c r="J34" s="515" t="s">
        <v>1612</v>
      </c>
      <c r="K34" s="157" t="s">
        <v>1003</v>
      </c>
    </row>
    <row r="35" spans="1:11" s="143" customFormat="1">
      <c r="A35" s="158" t="s">
        <v>920</v>
      </c>
      <c r="B35" s="193"/>
      <c r="C35" s="132" t="s">
        <v>1004</v>
      </c>
      <c r="D35" s="1047"/>
      <c r="E35" s="1047"/>
      <c r="F35" s="1047"/>
      <c r="G35" s="1047"/>
      <c r="H35" s="1047"/>
      <c r="I35" s="1047"/>
      <c r="J35" s="516" t="s">
        <v>1183</v>
      </c>
      <c r="K35" s="157" t="s">
        <v>1005</v>
      </c>
    </row>
    <row r="36" spans="1:11" s="143" customFormat="1" ht="9" customHeight="1">
      <c r="A36" s="322"/>
      <c r="B36" s="323"/>
      <c r="C36" s="804"/>
      <c r="D36" s="804"/>
      <c r="E36" s="804"/>
      <c r="F36" s="804"/>
      <c r="G36" s="804"/>
      <c r="H36" s="804"/>
      <c r="I36" s="804"/>
      <c r="J36" s="323"/>
      <c r="K36" s="324"/>
    </row>
    <row r="37" spans="1:11" ht="21" customHeight="1">
      <c r="A37" s="460" t="s">
        <v>961</v>
      </c>
      <c r="B37" s="45"/>
      <c r="C37" s="797"/>
      <c r="D37" s="797"/>
      <c r="E37" s="797"/>
      <c r="F37" s="797"/>
      <c r="G37" s="797"/>
      <c r="H37" s="797"/>
      <c r="I37" s="797"/>
      <c r="J37" s="805"/>
      <c r="K37" s="361" t="s">
        <v>962</v>
      </c>
    </row>
    <row r="38" spans="1:11" ht="21" customHeight="1">
      <c r="A38" s="43" t="s">
        <v>963</v>
      </c>
      <c r="B38" s="45">
        <f>SUM(C38:J38)</f>
        <v>222</v>
      </c>
      <c r="C38" s="565" t="s">
        <v>220</v>
      </c>
      <c r="D38" s="28">
        <v>16</v>
      </c>
      <c r="E38" s="28">
        <v>8</v>
      </c>
      <c r="F38" s="28">
        <v>59</v>
      </c>
      <c r="G38" s="28">
        <v>66</v>
      </c>
      <c r="H38" s="28">
        <v>53</v>
      </c>
      <c r="I38" s="28">
        <v>12</v>
      </c>
      <c r="J38" s="793">
        <v>8</v>
      </c>
      <c r="K38" s="43" t="s">
        <v>964</v>
      </c>
    </row>
    <row r="39" spans="1:11" ht="21" customHeight="1">
      <c r="A39" s="43" t="s">
        <v>965</v>
      </c>
      <c r="B39" s="45">
        <f t="shared" ref="B39:B40" si="2">SUM(C39:J39)</f>
        <v>209</v>
      </c>
      <c r="C39" s="565">
        <v>2</v>
      </c>
      <c r="D39" s="28">
        <v>16</v>
      </c>
      <c r="E39" s="28">
        <v>8</v>
      </c>
      <c r="F39" s="28">
        <v>28</v>
      </c>
      <c r="G39" s="28">
        <v>60</v>
      </c>
      <c r="H39" s="28">
        <v>40</v>
      </c>
      <c r="I39" s="28">
        <v>43</v>
      </c>
      <c r="J39" s="793">
        <v>12</v>
      </c>
      <c r="K39" s="43" t="s">
        <v>966</v>
      </c>
    </row>
    <row r="40" spans="1:11" ht="21" customHeight="1">
      <c r="A40" s="43" t="s">
        <v>967</v>
      </c>
      <c r="B40" s="45">
        <f t="shared" si="2"/>
        <v>96</v>
      </c>
      <c r="C40" s="565" t="s">
        <v>220</v>
      </c>
      <c r="D40" s="28">
        <v>8</v>
      </c>
      <c r="E40" s="28" t="s">
        <v>220</v>
      </c>
      <c r="F40" s="28">
        <v>4</v>
      </c>
      <c r="G40" s="28">
        <v>28</v>
      </c>
      <c r="H40" s="28">
        <v>28</v>
      </c>
      <c r="I40" s="28">
        <v>20</v>
      </c>
      <c r="J40" s="793">
        <v>8</v>
      </c>
      <c r="K40" s="43" t="s">
        <v>968</v>
      </c>
    </row>
    <row r="41" spans="1:11" ht="21" customHeight="1">
      <c r="A41" s="359" t="s">
        <v>969</v>
      </c>
      <c r="B41" s="45">
        <f>SUM(C41:J41)</f>
        <v>1048</v>
      </c>
      <c r="C41" s="565">
        <v>16</v>
      </c>
      <c r="D41" s="28">
        <v>102</v>
      </c>
      <c r="E41" s="28">
        <v>104</v>
      </c>
      <c r="F41" s="28">
        <v>275</v>
      </c>
      <c r="G41" s="28">
        <v>337</v>
      </c>
      <c r="H41" s="28">
        <v>129</v>
      </c>
      <c r="I41" s="28">
        <v>73</v>
      </c>
      <c r="J41" s="793">
        <v>12</v>
      </c>
      <c r="K41" s="359" t="s">
        <v>970</v>
      </c>
    </row>
    <row r="42" spans="1:11" ht="21" customHeight="1">
      <c r="A42" s="359" t="s">
        <v>971</v>
      </c>
      <c r="B42" s="45">
        <f>SUM(C42:J42)</f>
        <v>165</v>
      </c>
      <c r="C42" s="565">
        <v>3</v>
      </c>
      <c r="D42" s="28">
        <v>41</v>
      </c>
      <c r="E42" s="28">
        <v>22</v>
      </c>
      <c r="F42" s="28">
        <v>56</v>
      </c>
      <c r="G42" s="28">
        <v>32</v>
      </c>
      <c r="H42" s="28">
        <v>7</v>
      </c>
      <c r="I42" s="28">
        <v>4</v>
      </c>
      <c r="J42" s="793" t="s">
        <v>220</v>
      </c>
      <c r="K42" s="359" t="s">
        <v>972</v>
      </c>
    </row>
    <row r="43" spans="1:11" ht="21" customHeight="1">
      <c r="A43" s="359" t="s">
        <v>973</v>
      </c>
      <c r="B43" s="45"/>
      <c r="C43" s="565"/>
      <c r="D43" s="28"/>
      <c r="E43" s="28"/>
      <c r="F43" s="28"/>
      <c r="G43" s="28"/>
      <c r="H43" s="28"/>
      <c r="I43" s="28"/>
      <c r="J43" s="793"/>
      <c r="K43" s="359" t="s">
        <v>974</v>
      </c>
    </row>
    <row r="44" spans="1:11" ht="21" customHeight="1">
      <c r="A44" s="48" t="s">
        <v>975</v>
      </c>
      <c r="B44" s="45">
        <f>SUM(C44:J44)</f>
        <v>30511</v>
      </c>
      <c r="C44" s="565">
        <v>674</v>
      </c>
      <c r="D44" s="28">
        <v>3884</v>
      </c>
      <c r="E44" s="28">
        <v>3824</v>
      </c>
      <c r="F44" s="28">
        <v>8788</v>
      </c>
      <c r="G44" s="28">
        <v>8257</v>
      </c>
      <c r="H44" s="28">
        <v>2903</v>
      </c>
      <c r="I44" s="28">
        <v>1956</v>
      </c>
      <c r="J44" s="793">
        <v>225</v>
      </c>
      <c r="K44" s="48" t="s">
        <v>927</v>
      </c>
    </row>
    <row r="45" spans="1:11" ht="21" customHeight="1">
      <c r="A45" s="48" t="s">
        <v>976</v>
      </c>
      <c r="B45" s="45">
        <f t="shared" ref="B45:B47" si="3">SUM(C45:J45)</f>
        <v>1788</v>
      </c>
      <c r="C45" s="565">
        <v>23</v>
      </c>
      <c r="D45" s="28">
        <v>131</v>
      </c>
      <c r="E45" s="28">
        <v>188</v>
      </c>
      <c r="F45" s="28">
        <v>445</v>
      </c>
      <c r="G45" s="28">
        <v>517</v>
      </c>
      <c r="H45" s="28">
        <v>224</v>
      </c>
      <c r="I45" s="28">
        <v>204</v>
      </c>
      <c r="J45" s="793">
        <v>56</v>
      </c>
      <c r="K45" s="458" t="s">
        <v>977</v>
      </c>
    </row>
    <row r="46" spans="1:11" ht="21" customHeight="1">
      <c r="A46" s="48" t="s">
        <v>978</v>
      </c>
      <c r="B46" s="45">
        <f t="shared" si="3"/>
        <v>590</v>
      </c>
      <c r="C46" s="565" t="s">
        <v>220</v>
      </c>
      <c r="D46" s="28">
        <v>28</v>
      </c>
      <c r="E46" s="28">
        <v>40</v>
      </c>
      <c r="F46" s="28">
        <v>131</v>
      </c>
      <c r="G46" s="28">
        <v>218</v>
      </c>
      <c r="H46" s="28">
        <v>99</v>
      </c>
      <c r="I46" s="28">
        <v>62</v>
      </c>
      <c r="J46" s="793">
        <v>12</v>
      </c>
      <c r="K46" s="48" t="s">
        <v>979</v>
      </c>
    </row>
    <row r="47" spans="1:11" ht="21" customHeight="1">
      <c r="A47" s="304" t="s">
        <v>980</v>
      </c>
      <c r="B47" s="114">
        <f t="shared" si="3"/>
        <v>20566</v>
      </c>
      <c r="C47" s="560">
        <v>93</v>
      </c>
      <c r="D47" s="467">
        <v>1756</v>
      </c>
      <c r="E47" s="467">
        <v>2060</v>
      </c>
      <c r="F47" s="467">
        <v>6398</v>
      </c>
      <c r="G47" s="467">
        <v>7319</v>
      </c>
      <c r="H47" s="467">
        <v>2092</v>
      </c>
      <c r="I47" s="467">
        <v>776</v>
      </c>
      <c r="J47" s="794">
        <v>72</v>
      </c>
      <c r="K47" s="304" t="s">
        <v>981</v>
      </c>
    </row>
    <row r="49" spans="1:1" ht="21" customHeight="1">
      <c r="A49" s="43" t="s">
        <v>982</v>
      </c>
    </row>
    <row r="50" spans="1:1" ht="21" customHeight="1">
      <c r="A50" s="43" t="s">
        <v>983</v>
      </c>
    </row>
  </sheetData>
  <mergeCells count="14">
    <mergeCell ref="C4:J4"/>
    <mergeCell ref="D5:D6"/>
    <mergeCell ref="E5:E6"/>
    <mergeCell ref="F5:F6"/>
    <mergeCell ref="G5:G6"/>
    <mergeCell ref="H5:H6"/>
    <mergeCell ref="I5:I6"/>
    <mergeCell ref="C33:J33"/>
    <mergeCell ref="D34:D35"/>
    <mergeCell ref="E34:E35"/>
    <mergeCell ref="F34:F35"/>
    <mergeCell ref="G34:G35"/>
    <mergeCell ref="H34:H35"/>
    <mergeCell ref="I34:I35"/>
  </mergeCells>
  <printOptions horizontalCentered="1"/>
  <pageMargins left="0.39370078740157483" right="0.39370078740157483" top="0.78740157480314965" bottom="0.39370078740157483" header="0.19685039370078741" footer="0.19685039370078741"/>
  <pageSetup paperSize="9" scale="85"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>
  <sheetPr>
    <tabColor rgb="FF00B050"/>
  </sheetPr>
  <dimension ref="A1:Q39"/>
  <sheetViews>
    <sheetView workbookViewId="0">
      <selection activeCell="E20" sqref="E20"/>
    </sheetView>
  </sheetViews>
  <sheetFormatPr defaultRowHeight="21"/>
  <cols>
    <col min="1" max="1" width="27.875" style="47" customWidth="1"/>
    <col min="2" max="2" width="11.375" style="38" customWidth="1"/>
    <col min="3" max="3" width="14.875" style="38" customWidth="1"/>
    <col min="4" max="7" width="10.625" style="38" customWidth="1"/>
    <col min="8" max="8" width="14.5" style="38" customWidth="1"/>
    <col min="9" max="9" width="12.75" style="38" customWidth="1"/>
    <col min="10" max="10" width="11.875" style="38" customWidth="1"/>
    <col min="11" max="11" width="12.875" style="38" customWidth="1"/>
    <col min="12" max="12" width="20.875" style="38" customWidth="1"/>
    <col min="13" max="16384" width="9" style="38"/>
  </cols>
  <sheetData>
    <row r="1" spans="1:17" s="50" customFormat="1">
      <c r="A1" s="50" t="s">
        <v>1007</v>
      </c>
    </row>
    <row r="2" spans="1:17" s="326" customFormat="1" ht="19.5" customHeight="1">
      <c r="A2" s="325" t="s">
        <v>1008</v>
      </c>
      <c r="H2" s="327"/>
    </row>
    <row r="3" spans="1:17" s="326" customFormat="1" ht="19.5" customHeight="1">
      <c r="A3" s="328" t="s">
        <v>1009</v>
      </c>
      <c r="K3" s="329"/>
    </row>
    <row r="4" spans="1:17" s="50" customFormat="1" ht="10.5" customHeight="1"/>
    <row r="5" spans="1:17" s="332" customFormat="1" ht="21" customHeight="1">
      <c r="A5" s="320" t="s">
        <v>1010</v>
      </c>
      <c r="B5" s="1064" t="s">
        <v>118</v>
      </c>
      <c r="C5" s="330" t="s">
        <v>1011</v>
      </c>
      <c r="D5" s="1068" t="s">
        <v>1012</v>
      </c>
      <c r="E5" s="1069"/>
      <c r="F5" s="1069"/>
      <c r="G5" s="1069"/>
      <c r="H5" s="1069"/>
      <c r="I5" s="1069"/>
      <c r="J5" s="1069"/>
      <c r="K5" s="1069"/>
      <c r="L5" s="331"/>
      <c r="N5" s="1070"/>
      <c r="O5" s="1070"/>
      <c r="P5" s="1070"/>
      <c r="Q5" s="1070"/>
    </row>
    <row r="6" spans="1:17" s="335" customFormat="1">
      <c r="A6" s="333"/>
      <c r="B6" s="1065"/>
      <c r="C6" s="1071" t="s">
        <v>1013</v>
      </c>
      <c r="D6" s="1062" t="s">
        <v>1014</v>
      </c>
      <c r="E6" s="1068" t="s">
        <v>1015</v>
      </c>
      <c r="F6" s="1069"/>
      <c r="G6" s="1069"/>
      <c r="H6" s="1069"/>
      <c r="I6" s="1069"/>
      <c r="J6" s="1069"/>
      <c r="K6" s="1069"/>
      <c r="L6" s="334"/>
      <c r="N6" s="1070"/>
      <c r="O6" s="1070"/>
      <c r="P6" s="336"/>
      <c r="Q6" s="337"/>
    </row>
    <row r="7" spans="1:17" s="335" customFormat="1">
      <c r="A7" s="122" t="s">
        <v>1016</v>
      </c>
      <c r="B7" s="1065"/>
      <c r="C7" s="1071"/>
      <c r="D7" s="1063"/>
      <c r="E7" s="1062" t="s">
        <v>1017</v>
      </c>
      <c r="F7" s="1062" t="s">
        <v>1018</v>
      </c>
      <c r="G7" s="1062" t="s">
        <v>1019</v>
      </c>
      <c r="H7" s="1064" t="s">
        <v>1020</v>
      </c>
      <c r="I7" s="1064" t="s">
        <v>1021</v>
      </c>
      <c r="J7" s="1064" t="s">
        <v>1022</v>
      </c>
      <c r="K7" s="1066" t="s">
        <v>1023</v>
      </c>
      <c r="L7" s="334"/>
      <c r="N7" s="1070"/>
      <c r="O7" s="1070"/>
      <c r="P7" s="336"/>
      <c r="Q7" s="337"/>
    </row>
    <row r="8" spans="1:17" s="335" customFormat="1" ht="42">
      <c r="A8" s="122" t="s">
        <v>1024</v>
      </c>
      <c r="B8" s="1060" t="s">
        <v>36</v>
      </c>
      <c r="C8" s="1038" t="s">
        <v>1025</v>
      </c>
      <c r="D8" s="338" t="s">
        <v>118</v>
      </c>
      <c r="E8" s="1063"/>
      <c r="F8" s="1063"/>
      <c r="G8" s="1063"/>
      <c r="H8" s="1065"/>
      <c r="I8" s="1065"/>
      <c r="J8" s="1065"/>
      <c r="K8" s="1067"/>
      <c r="L8" s="334"/>
      <c r="N8" s="1070"/>
      <c r="O8" s="1070"/>
      <c r="P8" s="336"/>
      <c r="Q8" s="337"/>
    </row>
    <row r="9" spans="1:17" s="335" customFormat="1">
      <c r="A9" s="333"/>
      <c r="B9" s="1060"/>
      <c r="C9" s="1038"/>
      <c r="D9" s="339" t="s">
        <v>110</v>
      </c>
      <c r="E9" s="1060" t="s">
        <v>1026</v>
      </c>
      <c r="F9" s="1060" t="s">
        <v>1027</v>
      </c>
      <c r="G9" s="1060" t="s">
        <v>1028</v>
      </c>
      <c r="H9" s="1060" t="s">
        <v>1029</v>
      </c>
      <c r="I9" s="1060" t="s">
        <v>1030</v>
      </c>
      <c r="J9" s="1060" t="s">
        <v>1031</v>
      </c>
      <c r="K9" s="1061" t="s">
        <v>1032</v>
      </c>
      <c r="L9" s="340"/>
      <c r="N9" s="1070"/>
      <c r="O9" s="1070"/>
      <c r="P9" s="336"/>
      <c r="Q9" s="337"/>
    </row>
    <row r="10" spans="1:17" s="335" customFormat="1">
      <c r="A10" s="341"/>
      <c r="B10" s="1060"/>
      <c r="C10" s="1038"/>
      <c r="D10" s="338"/>
      <c r="E10" s="1060"/>
      <c r="F10" s="1060"/>
      <c r="G10" s="1060"/>
      <c r="H10" s="1060"/>
      <c r="I10" s="1060"/>
      <c r="J10" s="1060"/>
      <c r="K10" s="1061"/>
      <c r="L10" s="331"/>
      <c r="N10" s="336"/>
      <c r="O10" s="336"/>
      <c r="P10" s="336"/>
      <c r="Q10" s="336"/>
    </row>
    <row r="11" spans="1:17" s="344" customFormat="1" ht="13.5" customHeight="1">
      <c r="A11" s="322"/>
      <c r="B11" s="342"/>
      <c r="C11" s="807"/>
      <c r="D11" s="807"/>
      <c r="E11" s="807"/>
      <c r="F11" s="807"/>
      <c r="G11" s="807"/>
      <c r="H11" s="807"/>
      <c r="I11" s="807"/>
      <c r="J11" s="807"/>
      <c r="K11" s="343"/>
      <c r="L11" s="331"/>
      <c r="N11" s="345"/>
      <c r="O11" s="345"/>
      <c r="P11" s="345"/>
      <c r="Q11" s="345"/>
    </row>
    <row r="12" spans="1:17" s="140" customFormat="1" ht="24" customHeight="1">
      <c r="A12" s="555" t="s">
        <v>1615</v>
      </c>
      <c r="B12" s="139">
        <f>C12+D12</f>
        <v>137532</v>
      </c>
      <c r="C12" s="811">
        <f>SUM(C13:C20)</f>
        <v>12130</v>
      </c>
      <c r="D12" s="806">
        <f t="shared" ref="D12:K12" si="0">SUM(D13:D20)</f>
        <v>125402</v>
      </c>
      <c r="E12" s="812">
        <f t="shared" si="0"/>
        <v>65000</v>
      </c>
      <c r="F12" s="806">
        <f t="shared" si="0"/>
        <v>2154</v>
      </c>
      <c r="G12" s="806">
        <f t="shared" si="0"/>
        <v>1845</v>
      </c>
      <c r="H12" s="813">
        <f t="shared" si="0"/>
        <v>13374</v>
      </c>
      <c r="I12" s="806">
        <f t="shared" si="0"/>
        <v>15426</v>
      </c>
      <c r="J12" s="806">
        <f t="shared" si="0"/>
        <v>2306</v>
      </c>
      <c r="K12" s="806">
        <f t="shared" si="0"/>
        <v>25297</v>
      </c>
      <c r="L12" s="295"/>
    </row>
    <row r="13" spans="1:17" ht="24" customHeight="1">
      <c r="A13" s="84" t="s">
        <v>1181</v>
      </c>
      <c r="B13" s="45">
        <f t="shared" ref="B13:B20" si="1">C13+D13</f>
        <v>4367</v>
      </c>
      <c r="C13" s="565">
        <v>1058</v>
      </c>
      <c r="D13" s="28">
        <f>SUM(E13:K13)</f>
        <v>3309</v>
      </c>
      <c r="E13" s="28">
        <v>993</v>
      </c>
      <c r="F13" s="565">
        <v>693</v>
      </c>
      <c r="G13" s="565">
        <v>111</v>
      </c>
      <c r="H13" s="595">
        <v>499</v>
      </c>
      <c r="I13" s="565">
        <v>165</v>
      </c>
      <c r="J13" s="565">
        <v>450</v>
      </c>
      <c r="K13" s="565">
        <v>398</v>
      </c>
      <c r="L13" s="41"/>
    </row>
    <row r="14" spans="1:17" ht="24" customHeight="1">
      <c r="A14" s="84" t="s">
        <v>1216</v>
      </c>
      <c r="B14" s="45">
        <f t="shared" si="1"/>
        <v>25448</v>
      </c>
      <c r="C14" s="565">
        <v>2854</v>
      </c>
      <c r="D14" s="28">
        <f t="shared" ref="D14:D20" si="2">SUM(E14:K14)</f>
        <v>22594</v>
      </c>
      <c r="E14" s="28">
        <v>11905</v>
      </c>
      <c r="F14" s="565">
        <v>448</v>
      </c>
      <c r="G14" s="565">
        <v>317</v>
      </c>
      <c r="H14" s="595">
        <v>2474</v>
      </c>
      <c r="I14" s="565">
        <v>2753</v>
      </c>
      <c r="J14" s="565">
        <v>466</v>
      </c>
      <c r="K14" s="565">
        <v>4231</v>
      </c>
      <c r="L14" s="41"/>
    </row>
    <row r="15" spans="1:17" ht="24" customHeight="1">
      <c r="A15" s="84" t="s">
        <v>1217</v>
      </c>
      <c r="B15" s="45">
        <f t="shared" si="1"/>
        <v>20487</v>
      </c>
      <c r="C15" s="565">
        <v>1064</v>
      </c>
      <c r="D15" s="28">
        <f t="shared" si="2"/>
        <v>19423</v>
      </c>
      <c r="E15" s="28">
        <v>9927</v>
      </c>
      <c r="F15" s="565">
        <v>255</v>
      </c>
      <c r="G15" s="565">
        <v>276</v>
      </c>
      <c r="H15" s="595">
        <v>2101</v>
      </c>
      <c r="I15" s="565">
        <v>2554</v>
      </c>
      <c r="J15" s="565">
        <v>319</v>
      </c>
      <c r="K15" s="565">
        <v>3991</v>
      </c>
      <c r="L15" s="41"/>
    </row>
    <row r="16" spans="1:17" ht="24" customHeight="1">
      <c r="A16" s="84" t="s">
        <v>1218</v>
      </c>
      <c r="B16" s="45">
        <f t="shared" si="1"/>
        <v>40813</v>
      </c>
      <c r="C16" s="565">
        <v>3755</v>
      </c>
      <c r="D16" s="28">
        <f t="shared" si="2"/>
        <v>37058</v>
      </c>
      <c r="E16" s="28">
        <v>19468</v>
      </c>
      <c r="F16" s="565">
        <v>305</v>
      </c>
      <c r="G16" s="565">
        <v>437</v>
      </c>
      <c r="H16" s="595">
        <v>4199</v>
      </c>
      <c r="I16" s="565">
        <v>4297</v>
      </c>
      <c r="J16" s="565">
        <v>469</v>
      </c>
      <c r="K16" s="565">
        <v>7883</v>
      </c>
      <c r="L16" s="41"/>
    </row>
    <row r="17" spans="1:12" ht="24" customHeight="1">
      <c r="A17" s="84" t="s">
        <v>177</v>
      </c>
      <c r="B17" s="45">
        <f t="shared" si="1"/>
        <v>32612</v>
      </c>
      <c r="C17" s="565">
        <v>2178</v>
      </c>
      <c r="D17" s="28">
        <f t="shared" si="2"/>
        <v>30434</v>
      </c>
      <c r="E17" s="28">
        <v>15883</v>
      </c>
      <c r="F17" s="565">
        <v>320</v>
      </c>
      <c r="G17" s="565">
        <v>367</v>
      </c>
      <c r="H17" s="595">
        <v>2990</v>
      </c>
      <c r="I17" s="565">
        <v>4097</v>
      </c>
      <c r="J17" s="565">
        <v>359</v>
      </c>
      <c r="K17" s="565">
        <v>6418</v>
      </c>
      <c r="L17" s="41"/>
    </row>
    <row r="18" spans="1:12" ht="24" customHeight="1">
      <c r="A18" s="84" t="s">
        <v>178</v>
      </c>
      <c r="B18" s="45">
        <f t="shared" si="1"/>
        <v>9029</v>
      </c>
      <c r="C18" s="565">
        <v>735</v>
      </c>
      <c r="D18" s="28">
        <f t="shared" si="2"/>
        <v>8294</v>
      </c>
      <c r="E18" s="28">
        <v>4529</v>
      </c>
      <c r="F18" s="565">
        <v>76</v>
      </c>
      <c r="G18" s="565">
        <v>180</v>
      </c>
      <c r="H18" s="595">
        <v>756</v>
      </c>
      <c r="I18" s="565">
        <v>1100</v>
      </c>
      <c r="J18" s="565">
        <v>110</v>
      </c>
      <c r="K18" s="565">
        <v>1543</v>
      </c>
      <c r="L18" s="41"/>
    </row>
    <row r="19" spans="1:12" ht="24" customHeight="1">
      <c r="A19" s="84" t="s">
        <v>179</v>
      </c>
      <c r="B19" s="45">
        <f t="shared" si="1"/>
        <v>4300</v>
      </c>
      <c r="C19" s="565">
        <v>315</v>
      </c>
      <c r="D19" s="28">
        <f>SUM(E19:K19)</f>
        <v>3985</v>
      </c>
      <c r="E19" s="28">
        <v>2159</v>
      </c>
      <c r="F19" s="565">
        <v>53</v>
      </c>
      <c r="G19" s="565">
        <v>133</v>
      </c>
      <c r="H19" s="595">
        <v>346</v>
      </c>
      <c r="I19" s="565">
        <v>440</v>
      </c>
      <c r="J19" s="565">
        <v>109</v>
      </c>
      <c r="K19" s="565">
        <v>745</v>
      </c>
      <c r="L19" s="41"/>
    </row>
    <row r="20" spans="1:12" ht="24" customHeight="1">
      <c r="A20" s="556" t="s">
        <v>1614</v>
      </c>
      <c r="B20" s="114">
        <f t="shared" si="1"/>
        <v>476</v>
      </c>
      <c r="C20" s="560">
        <v>171</v>
      </c>
      <c r="D20" s="467">
        <f t="shared" si="2"/>
        <v>305</v>
      </c>
      <c r="E20" s="467">
        <v>136</v>
      </c>
      <c r="F20" s="560">
        <v>4</v>
      </c>
      <c r="G20" s="560">
        <v>24</v>
      </c>
      <c r="H20" s="801">
        <v>9</v>
      </c>
      <c r="I20" s="560">
        <v>20</v>
      </c>
      <c r="J20" s="560">
        <v>24</v>
      </c>
      <c r="K20" s="560">
        <v>88</v>
      </c>
      <c r="L20" s="41"/>
    </row>
    <row r="21" spans="1:12">
      <c r="B21" s="43"/>
      <c r="C21" s="43"/>
      <c r="D21" s="43"/>
      <c r="E21" s="43"/>
      <c r="F21" s="43"/>
      <c r="G21" s="43"/>
      <c r="H21" s="43"/>
      <c r="I21" s="43"/>
      <c r="J21" s="43"/>
      <c r="K21" s="43"/>
    </row>
    <row r="22" spans="1:12">
      <c r="B22" s="43"/>
      <c r="C22" s="43"/>
      <c r="D22" s="43"/>
      <c r="E22" s="43"/>
      <c r="F22" s="43"/>
      <c r="G22" s="43"/>
      <c r="H22" s="43"/>
      <c r="I22" s="43"/>
      <c r="J22" s="43"/>
      <c r="K22" s="43"/>
    </row>
    <row r="23" spans="1:12">
      <c r="B23" s="43"/>
      <c r="C23" s="43"/>
      <c r="D23" s="43"/>
      <c r="E23" s="43"/>
      <c r="F23" s="43" t="s">
        <v>1014</v>
      </c>
      <c r="G23" s="43"/>
      <c r="H23" s="43"/>
      <c r="I23" s="43"/>
      <c r="J23" s="43"/>
      <c r="K23" s="43"/>
    </row>
    <row r="24" spans="1:12">
      <c r="B24" s="43"/>
      <c r="C24" s="43"/>
      <c r="D24" s="43"/>
      <c r="E24" s="43"/>
      <c r="F24" s="43"/>
      <c r="G24" s="43"/>
      <c r="H24" s="43"/>
      <c r="I24" s="43"/>
      <c r="J24" s="43"/>
      <c r="K24" s="43"/>
    </row>
    <row r="25" spans="1:12">
      <c r="B25" s="43"/>
      <c r="C25" s="43"/>
      <c r="D25" s="43"/>
      <c r="E25" s="43"/>
      <c r="F25" s="43"/>
      <c r="G25" s="43"/>
      <c r="H25" s="43"/>
      <c r="I25" s="43"/>
      <c r="J25" s="43"/>
      <c r="K25" s="43"/>
    </row>
    <row r="26" spans="1:12"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1:12"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8" spans="1:12">
      <c r="B28" s="43"/>
      <c r="C28" s="43"/>
      <c r="D28" s="43"/>
      <c r="E28" s="43"/>
      <c r="F28" s="43"/>
      <c r="G28" s="43"/>
      <c r="H28" s="43"/>
      <c r="I28" s="43"/>
      <c r="J28" s="43"/>
      <c r="K28" s="43"/>
    </row>
    <row r="29" spans="1:12">
      <c r="B29" s="43"/>
      <c r="C29" s="43"/>
      <c r="D29" s="43"/>
      <c r="E29" s="43"/>
      <c r="F29" s="43"/>
      <c r="G29" s="43"/>
      <c r="H29" s="43"/>
      <c r="I29" s="43"/>
      <c r="J29" s="43"/>
      <c r="K29" s="43"/>
    </row>
    <row r="30" spans="1:12">
      <c r="B30" s="43"/>
      <c r="C30" s="43"/>
      <c r="D30" s="43"/>
      <c r="E30" s="43"/>
      <c r="F30" s="43"/>
      <c r="G30" s="43"/>
      <c r="H30" s="43"/>
      <c r="I30" s="43"/>
      <c r="J30" s="43"/>
      <c r="K30" s="43"/>
    </row>
    <row r="31" spans="1:12">
      <c r="B31" s="43"/>
      <c r="C31" s="43"/>
      <c r="D31" s="43"/>
      <c r="E31" s="43"/>
      <c r="F31" s="43"/>
      <c r="G31" s="43"/>
      <c r="H31" s="43"/>
      <c r="I31" s="43"/>
      <c r="J31" s="43"/>
      <c r="K31" s="43"/>
    </row>
    <row r="32" spans="1:12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2:11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2:11">
      <c r="B34" s="43"/>
      <c r="C34" s="43"/>
      <c r="D34" s="43"/>
      <c r="E34" s="43"/>
      <c r="F34" s="43"/>
      <c r="G34" s="43"/>
      <c r="H34" s="43"/>
      <c r="I34" s="43"/>
      <c r="J34" s="43"/>
      <c r="K34" s="43"/>
    </row>
    <row r="35" spans="2:11">
      <c r="B35" s="43"/>
      <c r="C35" s="43"/>
      <c r="D35" s="43"/>
      <c r="E35" s="43"/>
      <c r="F35" s="43"/>
      <c r="G35" s="43"/>
      <c r="H35" s="43"/>
      <c r="I35" s="43"/>
      <c r="J35" s="43"/>
      <c r="K35" s="43"/>
    </row>
    <row r="36" spans="2:11">
      <c r="B36" s="43"/>
      <c r="C36" s="43"/>
      <c r="D36" s="43"/>
      <c r="E36" s="43"/>
      <c r="F36" s="43"/>
      <c r="G36" s="43"/>
      <c r="H36" s="43"/>
      <c r="I36" s="43"/>
      <c r="J36" s="43"/>
      <c r="K36" s="43"/>
    </row>
    <row r="37" spans="2:11">
      <c r="B37" s="43"/>
      <c r="C37" s="43"/>
      <c r="D37" s="43"/>
      <c r="E37" s="43"/>
      <c r="F37" s="43"/>
      <c r="G37" s="43"/>
      <c r="H37" s="43"/>
      <c r="I37" s="43"/>
      <c r="J37" s="43"/>
      <c r="K37" s="43"/>
    </row>
    <row r="38" spans="2:11">
      <c r="B38" s="43"/>
      <c r="C38" s="43"/>
      <c r="D38" s="43"/>
      <c r="E38" s="43"/>
      <c r="F38" s="43"/>
      <c r="G38" s="43"/>
      <c r="H38" s="43"/>
      <c r="I38" s="43"/>
      <c r="J38" s="43"/>
      <c r="K38" s="43"/>
    </row>
    <row r="39" spans="2:11">
      <c r="B39" s="43"/>
      <c r="C39" s="43"/>
      <c r="D39" s="43"/>
      <c r="E39" s="43"/>
      <c r="F39" s="43"/>
      <c r="G39" s="43"/>
      <c r="H39" s="43"/>
      <c r="I39" s="43"/>
      <c r="J39" s="43"/>
      <c r="K39" s="43"/>
    </row>
  </sheetData>
  <mergeCells count="24">
    <mergeCell ref="B5:B7"/>
    <mergeCell ref="D5:K5"/>
    <mergeCell ref="N5:Q5"/>
    <mergeCell ref="C6:C7"/>
    <mergeCell ref="D6:D7"/>
    <mergeCell ref="E6:K6"/>
    <mergeCell ref="N6:N9"/>
    <mergeCell ref="O6:O9"/>
    <mergeCell ref="E7:E8"/>
    <mergeCell ref="F7:F8"/>
    <mergeCell ref="B8:B10"/>
    <mergeCell ref="C8:C10"/>
    <mergeCell ref="E9:E10"/>
    <mergeCell ref="F9:F10"/>
    <mergeCell ref="G9:G10"/>
    <mergeCell ref="H9:H10"/>
    <mergeCell ref="I9:I10"/>
    <mergeCell ref="J9:J10"/>
    <mergeCell ref="K9:K10"/>
    <mergeCell ref="G7:G8"/>
    <mergeCell ref="H7:H8"/>
    <mergeCell ref="I7:I8"/>
    <mergeCell ref="J7:J8"/>
    <mergeCell ref="K7:K8"/>
  </mergeCells>
  <pageMargins left="0.39370078740157483" right="0.39370078740157483" top="0.78740157480314965" bottom="0.3937007874015748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K28"/>
  <sheetViews>
    <sheetView workbookViewId="0">
      <selection activeCell="J5" sqref="J5:K5"/>
    </sheetView>
  </sheetViews>
  <sheetFormatPr defaultRowHeight="21"/>
  <cols>
    <col min="1" max="1" width="6.375" style="3" customWidth="1"/>
    <col min="2" max="2" width="14.25" style="3" customWidth="1"/>
    <col min="3" max="3" width="18.375" style="3" customWidth="1"/>
    <col min="4" max="5" width="15.375" style="3" customWidth="1"/>
    <col min="6" max="6" width="12.25" style="3" customWidth="1"/>
    <col min="7" max="11" width="12.625" style="3" customWidth="1"/>
    <col min="12" max="16384" width="9" style="3"/>
  </cols>
  <sheetData>
    <row r="1" spans="1:11" s="178" customFormat="1">
      <c r="A1" s="950" t="s">
        <v>1831</v>
      </c>
      <c r="B1" s="950"/>
      <c r="C1" s="950"/>
      <c r="D1" s="950"/>
      <c r="E1" s="950"/>
      <c r="F1" s="950"/>
      <c r="G1" s="950"/>
      <c r="H1" s="950"/>
      <c r="I1" s="950"/>
      <c r="K1" s="2" t="s">
        <v>57</v>
      </c>
    </row>
    <row r="2" spans="1:11" s="178" customFormat="1">
      <c r="A2" s="950" t="s">
        <v>1830</v>
      </c>
      <c r="B2" s="950"/>
      <c r="C2" s="950"/>
      <c r="D2" s="950"/>
      <c r="E2" s="950"/>
      <c r="F2" s="950"/>
      <c r="G2" s="950"/>
      <c r="H2" s="950"/>
      <c r="I2" s="950"/>
      <c r="K2" s="2" t="s">
        <v>59</v>
      </c>
    </row>
    <row r="3" spans="1:11" s="179" customFormat="1">
      <c r="A3" s="182"/>
    </row>
    <row r="4" spans="1:11" s="179" customFormat="1" ht="21" customHeight="1">
      <c r="A4" s="933" t="s">
        <v>43</v>
      </c>
      <c r="B4" s="933"/>
      <c r="C4" s="934"/>
      <c r="D4" s="970" t="s">
        <v>60</v>
      </c>
      <c r="E4" s="934"/>
      <c r="F4" s="964" t="s">
        <v>61</v>
      </c>
      <c r="G4" s="971"/>
      <c r="H4" s="964" t="s">
        <v>1554</v>
      </c>
      <c r="I4" s="971"/>
      <c r="J4" s="964" t="s">
        <v>73</v>
      </c>
      <c r="K4" s="914"/>
    </row>
    <row r="5" spans="1:11" s="179" customFormat="1" ht="21" customHeight="1">
      <c r="A5" s="935" t="s">
        <v>39</v>
      </c>
      <c r="B5" s="935"/>
      <c r="C5" s="936"/>
      <c r="D5" s="965" t="s">
        <v>36</v>
      </c>
      <c r="E5" s="966"/>
      <c r="F5" s="967" t="s">
        <v>74</v>
      </c>
      <c r="G5" s="968"/>
      <c r="H5" s="967" t="s">
        <v>75</v>
      </c>
      <c r="I5" s="968"/>
      <c r="J5" s="967" t="s">
        <v>1684</v>
      </c>
      <c r="K5" s="969"/>
    </row>
    <row r="6" spans="1:11" s="179" customFormat="1" ht="21" customHeight="1">
      <c r="A6" s="268"/>
      <c r="B6" s="268"/>
      <c r="C6" s="269"/>
      <c r="D6" s="278" t="s">
        <v>86</v>
      </c>
      <c r="E6" s="278" t="s">
        <v>67</v>
      </c>
      <c r="F6" s="278" t="s">
        <v>86</v>
      </c>
      <c r="G6" s="278" t="s">
        <v>67</v>
      </c>
      <c r="H6" s="278" t="s">
        <v>86</v>
      </c>
      <c r="I6" s="278" t="s">
        <v>67</v>
      </c>
      <c r="J6" s="411" t="s">
        <v>86</v>
      </c>
      <c r="K6" s="402" t="s">
        <v>67</v>
      </c>
    </row>
    <row r="7" spans="1:11" s="179" customFormat="1">
      <c r="A7" s="274"/>
      <c r="B7" s="274"/>
      <c r="C7" s="275"/>
      <c r="D7" s="276" t="s">
        <v>68</v>
      </c>
      <c r="E7" s="412" t="s">
        <v>89</v>
      </c>
      <c r="F7" s="698" t="s">
        <v>68</v>
      </c>
      <c r="G7" s="412" t="s">
        <v>89</v>
      </c>
      <c r="H7" s="698" t="s">
        <v>68</v>
      </c>
      <c r="I7" s="412" t="s">
        <v>89</v>
      </c>
      <c r="J7" s="698" t="s">
        <v>68</v>
      </c>
      <c r="K7" s="729" t="s">
        <v>89</v>
      </c>
    </row>
    <row r="8" spans="1:11">
      <c r="A8" s="929"/>
      <c r="B8" s="186" t="s">
        <v>118</v>
      </c>
      <c r="C8" s="186" t="s">
        <v>36</v>
      </c>
      <c r="D8" s="583">
        <v>145177</v>
      </c>
      <c r="E8" s="725">
        <v>2598526</v>
      </c>
      <c r="F8" s="730">
        <v>111099</v>
      </c>
      <c r="G8" s="730">
        <v>2004210</v>
      </c>
      <c r="H8" s="725">
        <v>5591</v>
      </c>
      <c r="I8" s="725">
        <v>4276</v>
      </c>
      <c r="J8" s="725">
        <v>606</v>
      </c>
      <c r="K8" s="725">
        <v>1757</v>
      </c>
    </row>
    <row r="9" spans="1:11">
      <c r="A9" s="910"/>
      <c r="B9" s="8" t="s">
        <v>35</v>
      </c>
      <c r="C9" s="7" t="s">
        <v>34</v>
      </c>
      <c r="D9" s="584">
        <v>16590</v>
      </c>
      <c r="E9" s="17">
        <v>272206</v>
      </c>
      <c r="F9" s="682">
        <v>11712</v>
      </c>
      <c r="G9" s="682">
        <v>204696</v>
      </c>
      <c r="H9" s="17">
        <v>1041</v>
      </c>
      <c r="I9" s="17">
        <v>719</v>
      </c>
      <c r="J9" s="17">
        <v>99</v>
      </c>
      <c r="K9" s="17">
        <v>295</v>
      </c>
    </row>
    <row r="10" spans="1:11">
      <c r="A10" s="910"/>
      <c r="B10" s="8" t="s">
        <v>33</v>
      </c>
      <c r="C10" s="7" t="s">
        <v>32</v>
      </c>
      <c r="D10" s="584">
        <v>6253</v>
      </c>
      <c r="E10" s="17">
        <v>102391</v>
      </c>
      <c r="F10" s="682">
        <v>4960</v>
      </c>
      <c r="G10" s="682">
        <v>84239</v>
      </c>
      <c r="H10" s="17">
        <v>268</v>
      </c>
      <c r="I10" s="17">
        <v>125</v>
      </c>
      <c r="J10" s="17">
        <v>38</v>
      </c>
      <c r="K10" s="17">
        <v>49</v>
      </c>
    </row>
    <row r="11" spans="1:11">
      <c r="A11" s="910"/>
      <c r="B11" s="8" t="s">
        <v>31</v>
      </c>
      <c r="C11" s="7" t="s">
        <v>30</v>
      </c>
      <c r="D11" s="584">
        <v>9375</v>
      </c>
      <c r="E11" s="17">
        <v>223199</v>
      </c>
      <c r="F11" s="682">
        <v>7012</v>
      </c>
      <c r="G11" s="682">
        <v>165371</v>
      </c>
      <c r="H11" s="17">
        <v>349</v>
      </c>
      <c r="I11" s="17">
        <v>158</v>
      </c>
      <c r="J11" s="17">
        <v>11</v>
      </c>
      <c r="K11" s="17">
        <v>31</v>
      </c>
    </row>
    <row r="12" spans="1:11">
      <c r="A12" s="910"/>
      <c r="B12" s="8" t="s">
        <v>29</v>
      </c>
      <c r="C12" s="7" t="s">
        <v>28</v>
      </c>
      <c r="D12" s="584">
        <v>13042</v>
      </c>
      <c r="E12" s="17">
        <v>257881</v>
      </c>
      <c r="F12" s="682">
        <v>9724</v>
      </c>
      <c r="G12" s="682">
        <v>195232</v>
      </c>
      <c r="H12" s="17">
        <v>281</v>
      </c>
      <c r="I12" s="17">
        <v>151</v>
      </c>
      <c r="J12" s="17">
        <v>20</v>
      </c>
      <c r="K12" s="17">
        <v>189</v>
      </c>
    </row>
    <row r="13" spans="1:11">
      <c r="A13" s="910"/>
      <c r="B13" s="8" t="s">
        <v>27</v>
      </c>
      <c r="C13" s="7" t="s">
        <v>26</v>
      </c>
      <c r="D13" s="584">
        <v>15548</v>
      </c>
      <c r="E13" s="17">
        <v>213918</v>
      </c>
      <c r="F13" s="682">
        <v>13075</v>
      </c>
      <c r="G13" s="682">
        <v>178675</v>
      </c>
      <c r="H13" s="17">
        <v>352</v>
      </c>
      <c r="I13" s="17">
        <v>323</v>
      </c>
      <c r="J13" s="17">
        <v>145</v>
      </c>
      <c r="K13" s="17">
        <v>770</v>
      </c>
    </row>
    <row r="14" spans="1:11">
      <c r="A14" s="910"/>
      <c r="B14" s="8" t="s">
        <v>25</v>
      </c>
      <c r="C14" s="7" t="s">
        <v>24</v>
      </c>
      <c r="D14" s="584">
        <v>4320</v>
      </c>
      <c r="E14" s="17">
        <v>74900</v>
      </c>
      <c r="F14" s="682">
        <v>3488</v>
      </c>
      <c r="G14" s="682">
        <v>58365</v>
      </c>
      <c r="H14" s="17">
        <v>23</v>
      </c>
      <c r="I14" s="17">
        <v>16</v>
      </c>
      <c r="J14" s="17">
        <v>3</v>
      </c>
      <c r="K14" s="17">
        <v>12</v>
      </c>
    </row>
    <row r="15" spans="1:11">
      <c r="A15" s="910"/>
      <c r="B15" s="8" t="s">
        <v>23</v>
      </c>
      <c r="C15" s="7" t="s">
        <v>22</v>
      </c>
      <c r="D15" s="584">
        <v>9241</v>
      </c>
      <c r="E15" s="17">
        <v>107469</v>
      </c>
      <c r="F15" s="682">
        <v>7246</v>
      </c>
      <c r="G15" s="682">
        <v>91188</v>
      </c>
      <c r="H15" s="17">
        <v>642</v>
      </c>
      <c r="I15" s="17">
        <v>396</v>
      </c>
      <c r="J15" s="17">
        <v>63</v>
      </c>
      <c r="K15" s="17">
        <v>65</v>
      </c>
    </row>
    <row r="16" spans="1:11">
      <c r="A16" s="910"/>
      <c r="B16" s="8" t="s">
        <v>21</v>
      </c>
      <c r="C16" s="7" t="s">
        <v>20</v>
      </c>
      <c r="D16" s="584">
        <v>5359</v>
      </c>
      <c r="E16" s="17">
        <v>94112</v>
      </c>
      <c r="F16" s="682">
        <v>4842</v>
      </c>
      <c r="G16" s="682">
        <v>87559</v>
      </c>
      <c r="H16" s="17">
        <v>147</v>
      </c>
      <c r="I16" s="17">
        <v>104</v>
      </c>
      <c r="J16" s="17">
        <v>6</v>
      </c>
      <c r="K16" s="17">
        <v>9</v>
      </c>
    </row>
    <row r="17" spans="1:11">
      <c r="A17" s="910"/>
      <c r="B17" s="8" t="s">
        <v>19</v>
      </c>
      <c r="C17" s="7" t="s">
        <v>18</v>
      </c>
      <c r="D17" s="584">
        <v>4618</v>
      </c>
      <c r="E17" s="17">
        <v>79505</v>
      </c>
      <c r="F17" s="682">
        <v>3452</v>
      </c>
      <c r="G17" s="682">
        <v>64647</v>
      </c>
      <c r="H17" s="17">
        <v>454</v>
      </c>
      <c r="I17" s="17">
        <v>232</v>
      </c>
      <c r="J17" s="17">
        <v>14</v>
      </c>
      <c r="K17" s="17">
        <v>103</v>
      </c>
    </row>
    <row r="18" spans="1:11">
      <c r="A18" s="910"/>
      <c r="B18" s="8" t="s">
        <v>17</v>
      </c>
      <c r="C18" s="7" t="s">
        <v>16</v>
      </c>
      <c r="D18" s="584">
        <v>13001</v>
      </c>
      <c r="E18" s="17">
        <v>288153</v>
      </c>
      <c r="F18" s="682">
        <v>9781</v>
      </c>
      <c r="G18" s="682">
        <v>204418</v>
      </c>
      <c r="H18" s="17">
        <v>222</v>
      </c>
      <c r="I18" s="17">
        <v>420</v>
      </c>
      <c r="J18" s="17">
        <v>79</v>
      </c>
      <c r="K18" s="17">
        <v>22</v>
      </c>
    </row>
    <row r="19" spans="1:11">
      <c r="A19" s="910"/>
      <c r="B19" s="8" t="s">
        <v>15</v>
      </c>
      <c r="C19" s="7" t="s">
        <v>14</v>
      </c>
      <c r="D19" s="584">
        <v>9272</v>
      </c>
      <c r="E19" s="17">
        <v>143349</v>
      </c>
      <c r="F19" s="682">
        <v>7275</v>
      </c>
      <c r="G19" s="682">
        <v>111375</v>
      </c>
      <c r="H19" s="17">
        <v>414</v>
      </c>
      <c r="I19" s="17">
        <v>294</v>
      </c>
      <c r="J19" s="17">
        <v>15</v>
      </c>
      <c r="K19" s="17">
        <v>58</v>
      </c>
    </row>
    <row r="20" spans="1:11">
      <c r="A20" s="910"/>
      <c r="B20" s="8" t="s">
        <v>13</v>
      </c>
      <c r="C20" s="7" t="s">
        <v>12</v>
      </c>
      <c r="D20" s="584">
        <v>7646</v>
      </c>
      <c r="E20" s="17">
        <v>160026</v>
      </c>
      <c r="F20" s="682">
        <v>5179</v>
      </c>
      <c r="G20" s="682">
        <v>109089</v>
      </c>
      <c r="H20" s="17">
        <v>259</v>
      </c>
      <c r="I20" s="17">
        <v>127</v>
      </c>
      <c r="J20" s="17">
        <v>16</v>
      </c>
      <c r="K20" s="17">
        <v>37</v>
      </c>
    </row>
    <row r="21" spans="1:11">
      <c r="A21" s="910"/>
      <c r="B21" s="8" t="s">
        <v>11</v>
      </c>
      <c r="C21" s="7" t="s">
        <v>10</v>
      </c>
      <c r="D21" s="584">
        <v>4952</v>
      </c>
      <c r="E21" s="17">
        <v>172192</v>
      </c>
      <c r="F21" s="682">
        <v>4271</v>
      </c>
      <c r="G21" s="682">
        <v>153763</v>
      </c>
      <c r="H21" s="17">
        <v>41</v>
      </c>
      <c r="I21" s="17">
        <v>41</v>
      </c>
      <c r="J21" s="17">
        <v>4</v>
      </c>
      <c r="K21" s="17">
        <v>7</v>
      </c>
    </row>
    <row r="22" spans="1:11">
      <c r="A22" s="910"/>
      <c r="B22" s="8" t="s">
        <v>9</v>
      </c>
      <c r="C22" s="7" t="s">
        <v>8</v>
      </c>
      <c r="D22" s="584">
        <v>5648</v>
      </c>
      <c r="E22" s="17">
        <v>78847</v>
      </c>
      <c r="F22" s="682">
        <v>3713</v>
      </c>
      <c r="G22" s="682">
        <v>53989</v>
      </c>
      <c r="H22" s="17">
        <v>280</v>
      </c>
      <c r="I22" s="17">
        <v>274</v>
      </c>
      <c r="J22" s="17">
        <v>66</v>
      </c>
      <c r="K22" s="17">
        <v>65</v>
      </c>
    </row>
    <row r="23" spans="1:11">
      <c r="A23" s="910"/>
      <c r="B23" s="8" t="s">
        <v>7</v>
      </c>
      <c r="C23" s="7" t="s">
        <v>6</v>
      </c>
      <c r="D23" s="584">
        <v>7409</v>
      </c>
      <c r="E23" s="17">
        <v>124108</v>
      </c>
      <c r="F23" s="682">
        <v>5073</v>
      </c>
      <c r="G23" s="682">
        <v>84205</v>
      </c>
      <c r="H23" s="17">
        <v>340</v>
      </c>
      <c r="I23" s="17">
        <v>473</v>
      </c>
      <c r="J23" s="17">
        <v>2</v>
      </c>
      <c r="K23" s="17">
        <v>3</v>
      </c>
    </row>
    <row r="24" spans="1:11">
      <c r="A24" s="910"/>
      <c r="B24" s="8" t="s">
        <v>5</v>
      </c>
      <c r="C24" s="7" t="s">
        <v>4</v>
      </c>
      <c r="D24" s="584">
        <v>4620</v>
      </c>
      <c r="E24" s="17">
        <v>46201</v>
      </c>
      <c r="F24" s="682">
        <v>4092</v>
      </c>
      <c r="G24" s="682">
        <v>42340</v>
      </c>
      <c r="H24" s="17">
        <v>195</v>
      </c>
      <c r="I24" s="17">
        <v>177</v>
      </c>
      <c r="J24" s="17">
        <v>15</v>
      </c>
      <c r="K24" s="17">
        <v>29</v>
      </c>
    </row>
    <row r="25" spans="1:11">
      <c r="A25" s="910"/>
      <c r="B25" s="8" t="s">
        <v>3</v>
      </c>
      <c r="C25" s="7" t="s">
        <v>2</v>
      </c>
      <c r="D25" s="584">
        <v>4640</v>
      </c>
      <c r="E25" s="17">
        <v>85400</v>
      </c>
      <c r="F25" s="682">
        <v>4109</v>
      </c>
      <c r="G25" s="682">
        <v>76540</v>
      </c>
      <c r="H25" s="17">
        <v>142</v>
      </c>
      <c r="I25" s="17">
        <v>119</v>
      </c>
      <c r="J25" s="17">
        <v>6</v>
      </c>
      <c r="K25" s="17">
        <v>2</v>
      </c>
    </row>
    <row r="26" spans="1:11">
      <c r="A26" s="930"/>
      <c r="B26" s="101" t="s">
        <v>1</v>
      </c>
      <c r="C26" s="102" t="s">
        <v>0</v>
      </c>
      <c r="D26" s="585">
        <v>3643</v>
      </c>
      <c r="E26" s="727">
        <v>74669</v>
      </c>
      <c r="F26" s="731">
        <v>2095</v>
      </c>
      <c r="G26" s="731">
        <v>38519</v>
      </c>
      <c r="H26" s="727">
        <v>141</v>
      </c>
      <c r="I26" s="727">
        <v>127</v>
      </c>
      <c r="J26" s="727">
        <v>4</v>
      </c>
      <c r="K26" s="727">
        <v>11</v>
      </c>
    </row>
    <row r="27" spans="1:11">
      <c r="D27" s="13"/>
      <c r="E27" s="13"/>
      <c r="F27" s="13"/>
      <c r="G27" s="13"/>
      <c r="H27" s="13"/>
      <c r="I27" s="13"/>
      <c r="J27" s="13"/>
      <c r="K27" s="13"/>
    </row>
    <row r="28" spans="1:11">
      <c r="A28" s="2"/>
    </row>
  </sheetData>
  <mergeCells count="13">
    <mergeCell ref="A1:I1"/>
    <mergeCell ref="A2:I2"/>
    <mergeCell ref="A4:C4"/>
    <mergeCell ref="D4:E4"/>
    <mergeCell ref="F4:G4"/>
    <mergeCell ref="H4:I4"/>
    <mergeCell ref="A8:A26"/>
    <mergeCell ref="J4:K4"/>
    <mergeCell ref="A5:C5"/>
    <mergeCell ref="D5:E5"/>
    <mergeCell ref="F5:G5"/>
    <mergeCell ref="H5:I5"/>
    <mergeCell ref="J5:K5"/>
  </mergeCells>
  <pageMargins left="0.39370078740157483" right="0.39370078740157483" top="0.78740157480314965" bottom="0.39370078740157483" header="0.19685039370078741" footer="0.19685039370078741"/>
  <pageSetup paperSize="9" scale="85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>
  <sheetPr>
    <tabColor rgb="FF00B050"/>
  </sheetPr>
  <dimension ref="A1:O24"/>
  <sheetViews>
    <sheetView workbookViewId="0">
      <selection activeCell="E20" sqref="E20"/>
    </sheetView>
  </sheetViews>
  <sheetFormatPr defaultRowHeight="21"/>
  <cols>
    <col min="1" max="1" width="34.375" style="47" customWidth="1"/>
    <col min="2" max="8" width="13.875" style="38" customWidth="1"/>
    <col min="9" max="10" width="14.875" style="38" customWidth="1"/>
    <col min="11" max="11" width="12.125" style="38" customWidth="1"/>
    <col min="12" max="15" width="14.875" style="38" customWidth="1"/>
    <col min="16" max="16384" width="9" style="38"/>
  </cols>
  <sheetData>
    <row r="1" spans="1:15" s="37" customFormat="1" ht="19.5" customHeight="1">
      <c r="I1" s="54" t="s">
        <v>1033</v>
      </c>
    </row>
    <row r="2" spans="1:15" s="119" customFormat="1" ht="19.5" customHeight="1">
      <c r="A2" s="346" t="s">
        <v>1034</v>
      </c>
      <c r="F2" s="347"/>
      <c r="H2" s="37"/>
      <c r="I2" s="54" t="s">
        <v>1035</v>
      </c>
    </row>
    <row r="3" spans="1:15" s="349" customFormat="1" ht="19.5" customHeight="1">
      <c r="A3" s="348" t="s">
        <v>1036</v>
      </c>
      <c r="B3" s="119"/>
      <c r="C3" s="119"/>
      <c r="D3" s="119"/>
      <c r="E3" s="119"/>
      <c r="F3" s="119"/>
      <c r="G3" s="119"/>
      <c r="H3" s="47"/>
      <c r="I3" s="56" t="s">
        <v>1037</v>
      </c>
    </row>
    <row r="4" spans="1:15" s="119" customFormat="1" ht="19.5" customHeight="1">
      <c r="A4" s="348"/>
      <c r="B4" s="348"/>
      <c r="C4" s="348"/>
      <c r="D4" s="348"/>
      <c r="E4" s="348"/>
      <c r="F4" s="348"/>
      <c r="G4" s="348"/>
      <c r="H4" s="37"/>
      <c r="I4" s="56" t="s">
        <v>1038</v>
      </c>
      <c r="K4" s="348"/>
      <c r="L4" s="348"/>
      <c r="M4" s="348"/>
    </row>
    <row r="5" spans="1:15" s="119" customFormat="1" ht="9.75" customHeight="1">
      <c r="A5" s="351"/>
      <c r="B5" s="351"/>
      <c r="C5" s="351"/>
      <c r="D5" s="351"/>
      <c r="E5" s="351"/>
      <c r="F5" s="351"/>
      <c r="G5" s="351"/>
      <c r="I5" s="350"/>
      <c r="K5" s="348"/>
      <c r="L5" s="348"/>
      <c r="M5" s="348"/>
    </row>
    <row r="6" spans="1:15" s="119" customFormat="1">
      <c r="A6" s="320" t="s">
        <v>1010</v>
      </c>
      <c r="B6" s="1073" t="s">
        <v>118</v>
      </c>
      <c r="C6" s="1074"/>
      <c r="D6" s="1073" t="s">
        <v>1039</v>
      </c>
      <c r="E6" s="1074"/>
      <c r="F6" s="1073" t="s">
        <v>1040</v>
      </c>
      <c r="G6" s="1074"/>
      <c r="H6" s="1073" t="s">
        <v>1041</v>
      </c>
      <c r="I6" s="1075"/>
      <c r="J6" s="128"/>
      <c r="K6" s="128"/>
      <c r="L6" s="1076"/>
      <c r="M6" s="1076"/>
      <c r="N6" s="1077"/>
      <c r="O6" s="1077"/>
    </row>
    <row r="7" spans="1:15" s="119" customFormat="1">
      <c r="A7" s="333"/>
      <c r="B7" s="1078" t="s">
        <v>36</v>
      </c>
      <c r="C7" s="1079"/>
      <c r="D7" s="1078" t="s">
        <v>140</v>
      </c>
      <c r="E7" s="1079"/>
      <c r="F7" s="1078" t="s">
        <v>141</v>
      </c>
      <c r="G7" s="1079"/>
      <c r="H7" s="1078" t="s">
        <v>1042</v>
      </c>
      <c r="I7" s="1077"/>
      <c r="J7" s="128"/>
      <c r="K7" s="128"/>
      <c r="L7" s="1076"/>
      <c r="M7" s="1076"/>
      <c r="N7" s="1072"/>
      <c r="O7" s="1072"/>
    </row>
    <row r="8" spans="1:15" s="119" customFormat="1">
      <c r="A8" s="122" t="s">
        <v>1016</v>
      </c>
      <c r="B8" s="352"/>
      <c r="C8" s="353"/>
      <c r="D8" s="161"/>
      <c r="E8" s="354"/>
      <c r="F8" s="161"/>
      <c r="G8" s="354"/>
      <c r="H8" s="161"/>
      <c r="I8" s="355"/>
      <c r="J8" s="128"/>
      <c r="K8" s="128"/>
      <c r="L8" s="356"/>
      <c r="M8" s="356"/>
      <c r="N8" s="133"/>
      <c r="O8" s="133"/>
    </row>
    <row r="9" spans="1:15" s="119" customFormat="1">
      <c r="A9" s="122" t="s">
        <v>1024</v>
      </c>
      <c r="B9" s="129" t="s">
        <v>1043</v>
      </c>
      <c r="C9" s="196" t="s">
        <v>1044</v>
      </c>
      <c r="D9" s="129" t="s">
        <v>1043</v>
      </c>
      <c r="E9" s="192" t="s">
        <v>1044</v>
      </c>
      <c r="F9" s="129" t="s">
        <v>1043</v>
      </c>
      <c r="G9" s="192" t="s">
        <v>1044</v>
      </c>
      <c r="H9" s="129" t="s">
        <v>1043</v>
      </c>
      <c r="I9" s="128" t="s">
        <v>1044</v>
      </c>
      <c r="J9" s="128"/>
      <c r="K9" s="128"/>
      <c r="L9" s="128"/>
      <c r="M9" s="128"/>
      <c r="N9" s="128"/>
      <c r="O9" s="128"/>
    </row>
    <row r="10" spans="1:15" s="119" customFormat="1">
      <c r="A10" s="333"/>
      <c r="B10" s="193" t="s">
        <v>89</v>
      </c>
      <c r="C10" s="192" t="s">
        <v>1045</v>
      </c>
      <c r="D10" s="192" t="s">
        <v>89</v>
      </c>
      <c r="E10" s="192" t="s">
        <v>1045</v>
      </c>
      <c r="F10" s="192" t="s">
        <v>89</v>
      </c>
      <c r="G10" s="192" t="s">
        <v>1045</v>
      </c>
      <c r="H10" s="192" t="s">
        <v>89</v>
      </c>
      <c r="I10" s="128" t="s">
        <v>1045</v>
      </c>
      <c r="J10" s="128"/>
      <c r="K10" s="128"/>
      <c r="L10" s="128"/>
      <c r="M10" s="128"/>
      <c r="N10" s="128"/>
      <c r="O10" s="128"/>
    </row>
    <row r="11" spans="1:15" s="358" customFormat="1">
      <c r="A11" s="322"/>
      <c r="B11" s="357" t="s">
        <v>1046</v>
      </c>
      <c r="C11" s="706" t="s">
        <v>1047</v>
      </c>
      <c r="D11" s="706" t="s">
        <v>1046</v>
      </c>
      <c r="E11" s="706" t="s">
        <v>1047</v>
      </c>
      <c r="F11" s="706" t="s">
        <v>1046</v>
      </c>
      <c r="G11" s="706" t="s">
        <v>1047</v>
      </c>
      <c r="H11" s="706" t="s">
        <v>1046</v>
      </c>
      <c r="I11" s="528" t="s">
        <v>1047</v>
      </c>
      <c r="J11" s="128"/>
      <c r="K11" s="128"/>
      <c r="L11" s="128"/>
      <c r="M11" s="128"/>
      <c r="N11" s="128"/>
      <c r="O11" s="128"/>
    </row>
    <row r="12" spans="1:15" s="140" customFormat="1" ht="24" customHeight="1">
      <c r="A12" s="555" t="s">
        <v>1615</v>
      </c>
      <c r="B12" s="552">
        <f>SUM(B13:B20)</f>
        <v>2399741</v>
      </c>
      <c r="C12" s="811">
        <f>SUM(C13:C20)</f>
        <v>118509</v>
      </c>
      <c r="D12" s="811">
        <f>SUM(D13:D20)</f>
        <v>1384196</v>
      </c>
      <c r="E12" s="811">
        <f>SUM(E13:E20)</f>
        <v>76923</v>
      </c>
      <c r="F12" s="811">
        <f t="shared" ref="F12:I12" si="0">SUM(F13:F20)</f>
        <v>204509</v>
      </c>
      <c r="G12" s="811">
        <f t="shared" si="0"/>
        <v>7916.8</v>
      </c>
      <c r="H12" s="811">
        <f t="shared" si="0"/>
        <v>251823</v>
      </c>
      <c r="I12" s="811">
        <f t="shared" si="0"/>
        <v>10680</v>
      </c>
      <c r="J12" s="359"/>
      <c r="K12" s="359"/>
      <c r="L12" s="359"/>
      <c r="M12" s="359"/>
      <c r="N12" s="359"/>
      <c r="O12" s="359"/>
    </row>
    <row r="13" spans="1:15" ht="24" customHeight="1">
      <c r="A13" s="84" t="s">
        <v>1613</v>
      </c>
      <c r="B13" s="553">
        <v>1832</v>
      </c>
      <c r="C13" s="565">
        <v>3543</v>
      </c>
      <c r="D13" s="565">
        <v>836</v>
      </c>
      <c r="E13" s="565">
        <v>3459</v>
      </c>
      <c r="F13" s="565">
        <v>12</v>
      </c>
      <c r="G13" s="565">
        <v>0.8</v>
      </c>
      <c r="H13" s="565">
        <v>459</v>
      </c>
      <c r="I13" s="565">
        <v>42</v>
      </c>
      <c r="J13" s="48"/>
      <c r="K13" s="48"/>
      <c r="L13" s="48"/>
      <c r="M13" s="48"/>
      <c r="N13" s="48"/>
      <c r="O13" s="48"/>
    </row>
    <row r="14" spans="1:15" ht="24" customHeight="1">
      <c r="A14" s="84" t="s">
        <v>1216</v>
      </c>
      <c r="B14" s="553">
        <v>89726</v>
      </c>
      <c r="C14" s="565">
        <v>5089</v>
      </c>
      <c r="D14" s="565">
        <v>66454</v>
      </c>
      <c r="E14" s="565">
        <v>3778</v>
      </c>
      <c r="F14" s="565">
        <v>1714</v>
      </c>
      <c r="G14" s="565">
        <v>72</v>
      </c>
      <c r="H14" s="565">
        <v>8951</v>
      </c>
      <c r="I14" s="565">
        <v>511</v>
      </c>
      <c r="J14" s="48"/>
      <c r="K14" s="48"/>
      <c r="L14" s="48"/>
      <c r="M14" s="48"/>
      <c r="N14" s="48"/>
      <c r="O14" s="48"/>
    </row>
    <row r="15" spans="1:15" ht="24" customHeight="1">
      <c r="A15" s="84" t="s">
        <v>1217</v>
      </c>
      <c r="B15" s="553">
        <v>154778</v>
      </c>
      <c r="C15" s="565">
        <v>8898</v>
      </c>
      <c r="D15" s="565">
        <v>116053</v>
      </c>
      <c r="E15" s="565">
        <v>6815</v>
      </c>
      <c r="F15" s="565">
        <v>3997</v>
      </c>
      <c r="G15" s="565">
        <v>185</v>
      </c>
      <c r="H15" s="565">
        <v>13209</v>
      </c>
      <c r="I15" s="565">
        <v>717</v>
      </c>
      <c r="J15" s="48"/>
      <c r="K15" s="48"/>
      <c r="L15" s="48"/>
      <c r="M15" s="48"/>
      <c r="N15" s="48"/>
      <c r="O15" s="48"/>
    </row>
    <row r="16" spans="1:15" ht="24" customHeight="1">
      <c r="A16" s="84" t="s">
        <v>1218</v>
      </c>
      <c r="B16" s="553">
        <v>576817</v>
      </c>
      <c r="C16" s="565">
        <v>29363</v>
      </c>
      <c r="D16" s="565">
        <v>383503</v>
      </c>
      <c r="E16" s="565">
        <v>21135</v>
      </c>
      <c r="F16" s="565">
        <v>27756</v>
      </c>
      <c r="G16" s="565">
        <v>1267</v>
      </c>
      <c r="H16" s="565">
        <v>67877</v>
      </c>
      <c r="I16" s="565">
        <v>2364</v>
      </c>
      <c r="J16" s="48"/>
      <c r="K16" s="48"/>
      <c r="L16" s="48"/>
      <c r="M16" s="48"/>
      <c r="N16" s="48"/>
      <c r="O16" s="48"/>
    </row>
    <row r="17" spans="1:15" ht="24" customHeight="1">
      <c r="A17" s="84" t="s">
        <v>177</v>
      </c>
      <c r="B17" s="553">
        <v>851544</v>
      </c>
      <c r="C17" s="565">
        <v>39751</v>
      </c>
      <c r="D17" s="565">
        <v>497358</v>
      </c>
      <c r="E17" s="565">
        <v>24918</v>
      </c>
      <c r="F17" s="565">
        <v>61121</v>
      </c>
      <c r="G17" s="565">
        <v>2435</v>
      </c>
      <c r="H17" s="565">
        <v>74954</v>
      </c>
      <c r="I17" s="565">
        <v>3714</v>
      </c>
      <c r="J17" s="48"/>
      <c r="K17" s="48"/>
      <c r="L17" s="48"/>
      <c r="M17" s="48"/>
      <c r="N17" s="48"/>
      <c r="O17" s="48"/>
    </row>
    <row r="18" spans="1:15" ht="24" customHeight="1">
      <c r="A18" s="84" t="s">
        <v>178</v>
      </c>
      <c r="B18" s="553">
        <v>390010</v>
      </c>
      <c r="C18" s="565">
        <v>18110</v>
      </c>
      <c r="D18" s="565">
        <v>191562</v>
      </c>
      <c r="E18" s="565">
        <v>10371</v>
      </c>
      <c r="F18" s="565">
        <v>42089</v>
      </c>
      <c r="G18" s="565">
        <v>1540</v>
      </c>
      <c r="H18" s="565">
        <v>38205</v>
      </c>
      <c r="I18" s="565">
        <v>1516</v>
      </c>
      <c r="J18" s="48"/>
      <c r="K18" s="48"/>
      <c r="L18" s="48"/>
      <c r="M18" s="48"/>
      <c r="N18" s="48"/>
      <c r="O18" s="48"/>
    </row>
    <row r="19" spans="1:15" ht="24" customHeight="1">
      <c r="A19" s="84" t="s">
        <v>179</v>
      </c>
      <c r="B19" s="553">
        <v>285339</v>
      </c>
      <c r="C19" s="565">
        <v>11727</v>
      </c>
      <c r="D19" s="565">
        <v>114485</v>
      </c>
      <c r="E19" s="565">
        <v>5713</v>
      </c>
      <c r="F19" s="565">
        <v>50499</v>
      </c>
      <c r="G19" s="565">
        <v>1755</v>
      </c>
      <c r="H19" s="565">
        <v>39429</v>
      </c>
      <c r="I19" s="565">
        <v>1514</v>
      </c>
      <c r="J19" s="48"/>
      <c r="K19" s="48"/>
      <c r="L19" s="48"/>
      <c r="M19" s="48"/>
      <c r="N19" s="48"/>
      <c r="O19" s="48"/>
    </row>
    <row r="20" spans="1:15" ht="24" customHeight="1">
      <c r="A20" s="556" t="s">
        <v>1614</v>
      </c>
      <c r="B20" s="554">
        <v>49695</v>
      </c>
      <c r="C20" s="560">
        <v>2028</v>
      </c>
      <c r="D20" s="560">
        <v>13945</v>
      </c>
      <c r="E20" s="560">
        <v>734</v>
      </c>
      <c r="F20" s="560">
        <v>17321</v>
      </c>
      <c r="G20" s="560">
        <v>662</v>
      </c>
      <c r="H20" s="560">
        <v>8739</v>
      </c>
      <c r="I20" s="560">
        <v>302</v>
      </c>
      <c r="J20" s="48"/>
      <c r="K20" s="48"/>
      <c r="L20" s="48"/>
      <c r="M20" s="48"/>
      <c r="N20" s="48"/>
      <c r="O20" s="48"/>
    </row>
    <row r="21" spans="1:15"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</row>
    <row r="22" spans="1:1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</row>
    <row r="23" spans="1:15" s="37" customFormat="1" ht="19.5" customHeight="1"/>
    <row r="24" spans="1:15" s="37" customFormat="1" ht="19.5" customHeight="1"/>
  </sheetData>
  <mergeCells count="12">
    <mergeCell ref="N7:O7"/>
    <mergeCell ref="B6:C6"/>
    <mergeCell ref="D6:E6"/>
    <mergeCell ref="F6:G6"/>
    <mergeCell ref="H6:I6"/>
    <mergeCell ref="L6:M6"/>
    <mergeCell ref="N6:O6"/>
    <mergeCell ref="B7:C7"/>
    <mergeCell ref="D7:E7"/>
    <mergeCell ref="F7:G7"/>
    <mergeCell ref="H7:I7"/>
    <mergeCell ref="L7:M7"/>
  </mergeCells>
  <pageMargins left="0.39370078740157483" right="0.39370078740157483" top="0.78740157480314965" bottom="0.39370078740157483" header="0.31496062992125984" footer="0.31496062992125984"/>
  <pageSetup paperSize="9" scale="85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>
  <sheetPr>
    <tabColor rgb="FF00B050"/>
  </sheetPr>
  <dimension ref="A1:O20"/>
  <sheetViews>
    <sheetView workbookViewId="0">
      <selection activeCell="E20" sqref="E20"/>
    </sheetView>
  </sheetViews>
  <sheetFormatPr defaultRowHeight="14.25"/>
  <cols>
    <col min="1" max="1" width="32.125" customWidth="1"/>
    <col min="2" max="7" width="18.5" customWidth="1"/>
  </cols>
  <sheetData>
    <row r="1" spans="1:15" s="37" customFormat="1" ht="19.5" customHeight="1">
      <c r="F1" s="55"/>
      <c r="G1" s="54" t="s">
        <v>1048</v>
      </c>
    </row>
    <row r="2" spans="1:15" s="349" customFormat="1" ht="19.5" customHeight="1">
      <c r="A2" s="346" t="s">
        <v>1049</v>
      </c>
      <c r="B2" s="119"/>
      <c r="C2" s="119"/>
      <c r="D2" s="119"/>
      <c r="E2" s="119"/>
      <c r="F2" s="119"/>
      <c r="G2" s="54" t="s">
        <v>1050</v>
      </c>
      <c r="H2" s="119"/>
      <c r="J2" s="360"/>
    </row>
    <row r="3" spans="1:15" s="119" customFormat="1" ht="19.5" customHeight="1">
      <c r="A3" s="348" t="s">
        <v>1584</v>
      </c>
      <c r="B3" s="348"/>
      <c r="C3" s="348"/>
      <c r="D3" s="348"/>
      <c r="E3" s="348"/>
      <c r="F3" s="348"/>
      <c r="G3" s="56" t="s">
        <v>1037</v>
      </c>
      <c r="H3" s="348"/>
      <c r="J3" s="360"/>
      <c r="K3" s="348"/>
      <c r="L3" s="348"/>
      <c r="M3" s="348"/>
    </row>
    <row r="4" spans="1:15" s="119" customFormat="1" ht="19.5" customHeight="1">
      <c r="A4" s="348" t="s">
        <v>1585</v>
      </c>
      <c r="B4" s="348"/>
      <c r="C4" s="348"/>
      <c r="D4" s="348"/>
      <c r="E4" s="348"/>
      <c r="F4" s="348"/>
      <c r="G4" s="56" t="s">
        <v>1038</v>
      </c>
      <c r="H4" s="348"/>
      <c r="J4" s="360"/>
      <c r="K4" s="348"/>
      <c r="L4" s="348"/>
      <c r="M4" s="348"/>
    </row>
    <row r="5" spans="1:15" s="119" customFormat="1" ht="11.25" customHeight="1">
      <c r="A5" s="348"/>
      <c r="B5" s="348"/>
      <c r="C5" s="348"/>
      <c r="D5" s="348"/>
      <c r="E5" s="348"/>
      <c r="F5" s="348"/>
      <c r="G5" s="350"/>
      <c r="H5" s="348"/>
      <c r="J5" s="360"/>
      <c r="K5" s="348"/>
      <c r="L5" s="348"/>
      <c r="M5" s="348"/>
    </row>
    <row r="6" spans="1:15" s="140" customFormat="1" ht="21">
      <c r="A6" s="320" t="s">
        <v>1010</v>
      </c>
      <c r="B6" s="1073" t="s">
        <v>1051</v>
      </c>
      <c r="C6" s="1074"/>
      <c r="D6" s="1082" t="s">
        <v>1052</v>
      </c>
      <c r="E6" s="1083"/>
      <c r="F6" s="1040" t="s">
        <v>161</v>
      </c>
      <c r="G6" s="1041"/>
      <c r="H6" s="359"/>
      <c r="I6" s="350"/>
      <c r="J6" s="359"/>
      <c r="K6" s="359"/>
      <c r="L6" s="359"/>
      <c r="M6" s="359"/>
      <c r="N6" s="361"/>
      <c r="O6" s="361"/>
    </row>
    <row r="7" spans="1:15" s="140" customFormat="1" ht="21">
      <c r="A7" s="333"/>
      <c r="B7" s="1078" t="s">
        <v>1765</v>
      </c>
      <c r="C7" s="1079"/>
      <c r="D7" s="1084" t="s">
        <v>143</v>
      </c>
      <c r="E7" s="1085"/>
      <c r="F7" s="1086" t="s">
        <v>767</v>
      </c>
      <c r="G7" s="1072"/>
      <c r="H7" s="361"/>
      <c r="J7" s="361"/>
      <c r="K7" s="361"/>
      <c r="L7" s="361"/>
      <c r="M7" s="361"/>
      <c r="N7" s="361"/>
      <c r="O7" s="361"/>
    </row>
    <row r="8" spans="1:15" s="140" customFormat="1" ht="21">
      <c r="A8" s="122" t="s">
        <v>1016</v>
      </c>
      <c r="B8" s="1080" t="s">
        <v>1053</v>
      </c>
      <c r="C8" s="1081"/>
      <c r="D8" s="362"/>
      <c r="E8" s="363"/>
      <c r="F8" s="125"/>
      <c r="G8" s="126"/>
      <c r="H8" s="361"/>
      <c r="I8" s="361"/>
      <c r="J8" s="361"/>
      <c r="K8" s="361"/>
      <c r="L8" s="361"/>
      <c r="M8" s="361"/>
      <c r="N8" s="361"/>
      <c r="O8" s="361"/>
    </row>
    <row r="9" spans="1:15" s="140" customFormat="1" ht="21">
      <c r="A9" s="122" t="s">
        <v>1024</v>
      </c>
      <c r="B9" s="129" t="s">
        <v>1043</v>
      </c>
      <c r="C9" s="192" t="s">
        <v>1044</v>
      </c>
      <c r="D9" s="129" t="s">
        <v>1043</v>
      </c>
      <c r="E9" s="192" t="s">
        <v>1044</v>
      </c>
      <c r="F9" s="129" t="s">
        <v>1043</v>
      </c>
      <c r="G9" s="128" t="s">
        <v>1044</v>
      </c>
      <c r="H9" s="361"/>
      <c r="I9" s="361"/>
      <c r="J9" s="361"/>
      <c r="K9" s="361"/>
      <c r="L9" s="361"/>
      <c r="M9" s="361"/>
      <c r="N9" s="361"/>
      <c r="O9" s="361"/>
    </row>
    <row r="10" spans="1:15" s="140" customFormat="1" ht="21">
      <c r="A10" s="333"/>
      <c r="B10" s="193" t="s">
        <v>89</v>
      </c>
      <c r="C10" s="192" t="s">
        <v>1045</v>
      </c>
      <c r="D10" s="192" t="s">
        <v>89</v>
      </c>
      <c r="E10" s="192" t="s">
        <v>1045</v>
      </c>
      <c r="F10" s="193" t="s">
        <v>89</v>
      </c>
      <c r="G10" s="128" t="s">
        <v>1045</v>
      </c>
      <c r="H10" s="361"/>
      <c r="I10" s="361"/>
      <c r="J10" s="361"/>
      <c r="K10" s="361"/>
      <c r="L10" s="361"/>
      <c r="M10" s="361"/>
      <c r="N10" s="361"/>
      <c r="O10" s="361"/>
    </row>
    <row r="11" spans="1:15" s="140" customFormat="1" ht="21">
      <c r="A11" s="322"/>
      <c r="B11" s="357" t="s">
        <v>1046</v>
      </c>
      <c r="C11" s="706" t="s">
        <v>1047</v>
      </c>
      <c r="D11" s="706" t="s">
        <v>1046</v>
      </c>
      <c r="E11" s="706" t="s">
        <v>1047</v>
      </c>
      <c r="F11" s="699" t="s">
        <v>1046</v>
      </c>
      <c r="G11" s="705" t="s">
        <v>1047</v>
      </c>
      <c r="H11" s="361"/>
      <c r="I11" s="361"/>
      <c r="J11" s="361"/>
      <c r="K11" s="361"/>
      <c r="L11" s="361"/>
      <c r="M11" s="361"/>
      <c r="N11" s="361"/>
      <c r="O11" s="361"/>
    </row>
    <row r="12" spans="1:15" s="140" customFormat="1" ht="24" customHeight="1">
      <c r="A12" s="555" t="s">
        <v>1615</v>
      </c>
      <c r="B12" s="563">
        <f>SUM(B13:B20)</f>
        <v>27833</v>
      </c>
      <c r="C12" s="817">
        <f t="shared" ref="C12:G12" si="0">SUM(C13:C20)</f>
        <v>2018</v>
      </c>
      <c r="D12" s="817">
        <f t="shared" si="0"/>
        <v>531378</v>
      </c>
      <c r="E12" s="817">
        <f t="shared" si="0"/>
        <v>20971</v>
      </c>
      <c r="F12" s="817">
        <f t="shared" si="0"/>
        <v>2</v>
      </c>
      <c r="G12" s="818">
        <f t="shared" si="0"/>
        <v>0.1</v>
      </c>
    </row>
    <row r="13" spans="1:15" s="38" customFormat="1" ht="24" customHeight="1">
      <c r="A13" s="84" t="s">
        <v>1181</v>
      </c>
      <c r="B13" s="557">
        <v>356</v>
      </c>
      <c r="C13" s="596">
        <v>33</v>
      </c>
      <c r="D13" s="596">
        <v>169</v>
      </c>
      <c r="E13" s="596">
        <v>8</v>
      </c>
      <c r="F13" s="596" t="s">
        <v>220</v>
      </c>
      <c r="G13" s="596" t="s">
        <v>220</v>
      </c>
    </row>
    <row r="14" spans="1:15" s="38" customFormat="1" ht="24" customHeight="1">
      <c r="A14" s="84" t="s">
        <v>1216</v>
      </c>
      <c r="B14" s="557">
        <v>2893</v>
      </c>
      <c r="C14" s="596">
        <v>249</v>
      </c>
      <c r="D14" s="596">
        <v>9715</v>
      </c>
      <c r="E14" s="596">
        <v>479</v>
      </c>
      <c r="F14" s="596" t="s">
        <v>220</v>
      </c>
      <c r="G14" s="596" t="s">
        <v>220</v>
      </c>
    </row>
    <row r="15" spans="1:15" s="38" customFormat="1" ht="24" customHeight="1">
      <c r="A15" s="84" t="s">
        <v>1217</v>
      </c>
      <c r="B15" s="557">
        <v>3057</v>
      </c>
      <c r="C15" s="596">
        <v>264</v>
      </c>
      <c r="D15" s="596">
        <v>18462</v>
      </c>
      <c r="E15" s="596">
        <v>917</v>
      </c>
      <c r="F15" s="596" t="s">
        <v>220</v>
      </c>
      <c r="G15" s="596" t="s">
        <v>220</v>
      </c>
    </row>
    <row r="16" spans="1:15" s="38" customFormat="1" ht="24" customHeight="1">
      <c r="A16" s="84" t="s">
        <v>1218</v>
      </c>
      <c r="B16" s="557">
        <v>6837</v>
      </c>
      <c r="C16" s="596">
        <v>495</v>
      </c>
      <c r="D16" s="596">
        <v>90841</v>
      </c>
      <c r="E16" s="596">
        <v>4102</v>
      </c>
      <c r="F16" s="596">
        <v>2</v>
      </c>
      <c r="G16" s="815">
        <v>0.1</v>
      </c>
    </row>
    <row r="17" spans="1:7" s="38" customFormat="1" ht="24" customHeight="1">
      <c r="A17" s="84" t="s">
        <v>177</v>
      </c>
      <c r="B17" s="557">
        <v>8064</v>
      </c>
      <c r="C17" s="596">
        <v>536</v>
      </c>
      <c r="D17" s="596">
        <v>210047</v>
      </c>
      <c r="E17" s="596">
        <v>8148</v>
      </c>
      <c r="F17" s="596" t="s">
        <v>220</v>
      </c>
      <c r="G17" s="596" t="s">
        <v>220</v>
      </c>
    </row>
    <row r="18" spans="1:7" s="38" customFormat="1" ht="24" customHeight="1">
      <c r="A18" s="84" t="s">
        <v>178</v>
      </c>
      <c r="B18" s="557">
        <v>3226</v>
      </c>
      <c r="C18" s="596">
        <v>183</v>
      </c>
      <c r="D18" s="596">
        <v>114927</v>
      </c>
      <c r="E18" s="596">
        <v>4500</v>
      </c>
      <c r="F18" s="596" t="s">
        <v>220</v>
      </c>
      <c r="G18" s="596" t="s">
        <v>220</v>
      </c>
    </row>
    <row r="19" spans="1:7" s="38" customFormat="1" ht="24" customHeight="1">
      <c r="A19" s="84" t="s">
        <v>179</v>
      </c>
      <c r="B19" s="557">
        <v>2760</v>
      </c>
      <c r="C19" s="596">
        <v>222</v>
      </c>
      <c r="D19" s="596">
        <v>78167</v>
      </c>
      <c r="E19" s="596">
        <v>2523</v>
      </c>
      <c r="F19" s="596" t="s">
        <v>220</v>
      </c>
      <c r="G19" s="596" t="s">
        <v>220</v>
      </c>
    </row>
    <row r="20" spans="1:7" s="38" customFormat="1" ht="24" customHeight="1">
      <c r="A20" s="556" t="s">
        <v>1614</v>
      </c>
      <c r="B20" s="558">
        <v>640</v>
      </c>
      <c r="C20" s="816">
        <v>36</v>
      </c>
      <c r="D20" s="816">
        <v>9050</v>
      </c>
      <c r="E20" s="816">
        <v>294</v>
      </c>
      <c r="F20" s="816" t="s">
        <v>220</v>
      </c>
      <c r="G20" s="816" t="s">
        <v>220</v>
      </c>
    </row>
  </sheetData>
  <mergeCells count="7">
    <mergeCell ref="B8:C8"/>
    <mergeCell ref="B6:C6"/>
    <mergeCell ref="D6:E6"/>
    <mergeCell ref="F6:G6"/>
    <mergeCell ref="B7:C7"/>
    <mergeCell ref="D7:E7"/>
    <mergeCell ref="F7:G7"/>
  </mergeCells>
  <printOptions horizontalCentered="1"/>
  <pageMargins left="0.39370078740157483" right="0.59055118110236227" top="0.78740157480314965" bottom="0.59055118110236227" header="0.19685039370078741" footer="0.19685039370078741"/>
  <pageSetup paperSize="9" scale="85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>
  <sheetPr>
    <tabColor rgb="FF00B050"/>
  </sheetPr>
  <dimension ref="A1:Y32"/>
  <sheetViews>
    <sheetView workbookViewId="0">
      <selection activeCell="A2" sqref="A2"/>
    </sheetView>
  </sheetViews>
  <sheetFormatPr defaultColWidth="31.375" defaultRowHeight="21"/>
  <cols>
    <col min="1" max="1" width="34.875" style="47" customWidth="1"/>
    <col min="2" max="2" width="14.125" style="38" customWidth="1"/>
    <col min="3" max="3" width="18.375" style="38" customWidth="1"/>
    <col min="4" max="6" width="14.125" style="38" customWidth="1"/>
    <col min="7" max="7" width="15.125" style="38" customWidth="1"/>
    <col min="8" max="8" width="16.5" style="38" customWidth="1"/>
    <col min="9" max="16384" width="31.375" style="38"/>
  </cols>
  <sheetData>
    <row r="1" spans="1:25" s="116" customFormat="1" ht="19.5" customHeight="1">
      <c r="A1" s="116" t="s">
        <v>1822</v>
      </c>
    </row>
    <row r="2" spans="1:25" s="116" customFormat="1" ht="19.5" customHeight="1">
      <c r="A2" s="141" t="s">
        <v>1414</v>
      </c>
    </row>
    <row r="3" spans="1:25" s="119" customFormat="1" ht="9.9499999999999993" customHeight="1"/>
    <row r="4" spans="1:25" s="119" customFormat="1" ht="24" customHeight="1">
      <c r="A4" s="120"/>
      <c r="B4" s="364"/>
      <c r="C4" s="365" t="s">
        <v>1054</v>
      </c>
      <c r="D4" s="1087" t="s">
        <v>1055</v>
      </c>
      <c r="E4" s="1088"/>
      <c r="F4" s="1088"/>
      <c r="G4" s="1088"/>
      <c r="H4" s="1088"/>
      <c r="I4" s="366"/>
      <c r="J4" s="366"/>
      <c r="K4" s="366"/>
      <c r="L4" s="366"/>
      <c r="M4" s="366"/>
      <c r="N4" s="366"/>
      <c r="O4" s="366"/>
      <c r="P4" s="366"/>
      <c r="Q4" s="366"/>
      <c r="R4" s="366"/>
      <c r="S4" s="366"/>
      <c r="T4" s="366"/>
      <c r="U4" s="366"/>
      <c r="V4" s="366"/>
      <c r="W4" s="366"/>
      <c r="X4" s="366"/>
      <c r="Y4" s="366"/>
    </row>
    <row r="5" spans="1:25" s="119" customFormat="1">
      <c r="A5" s="192" t="s">
        <v>909</v>
      </c>
      <c r="B5" s="193" t="s">
        <v>118</v>
      </c>
      <c r="C5" s="367" t="s">
        <v>1056</v>
      </c>
      <c r="D5" s="368"/>
      <c r="E5" s="1089" t="s">
        <v>1616</v>
      </c>
      <c r="F5" s="1090"/>
      <c r="G5" s="1090"/>
      <c r="H5" s="1090"/>
      <c r="I5" s="366"/>
      <c r="J5" s="366"/>
      <c r="K5" s="366"/>
      <c r="L5" s="366"/>
      <c r="M5" s="366"/>
      <c r="N5" s="366"/>
      <c r="O5" s="366"/>
      <c r="P5" s="366"/>
      <c r="Q5" s="366"/>
      <c r="R5" s="366"/>
      <c r="S5" s="366"/>
      <c r="T5" s="366"/>
      <c r="U5" s="366"/>
      <c r="V5" s="366"/>
      <c r="W5" s="366"/>
      <c r="X5" s="366"/>
      <c r="Y5" s="366"/>
    </row>
    <row r="6" spans="1:25" s="119" customFormat="1" ht="21" customHeight="1">
      <c r="A6" s="369" t="s">
        <v>1057</v>
      </c>
      <c r="B6" s="1038" t="s">
        <v>36</v>
      </c>
      <c r="C6" s="128" t="s">
        <v>1058</v>
      </c>
      <c r="D6" s="300" t="s">
        <v>118</v>
      </c>
      <c r="E6" s="194" t="s">
        <v>1059</v>
      </c>
      <c r="F6" s="194" t="s">
        <v>1060</v>
      </c>
      <c r="G6" s="365" t="s">
        <v>1061</v>
      </c>
      <c r="H6" s="370" t="s">
        <v>1062</v>
      </c>
      <c r="I6" s="366"/>
      <c r="J6" s="366"/>
      <c r="K6" s="366"/>
      <c r="L6" s="366"/>
      <c r="M6" s="366"/>
      <c r="N6" s="366"/>
      <c r="O6" s="366"/>
      <c r="P6" s="366"/>
      <c r="Q6" s="366"/>
      <c r="R6" s="366"/>
      <c r="S6" s="366"/>
      <c r="T6" s="366"/>
      <c r="U6" s="366"/>
      <c r="V6" s="366"/>
      <c r="W6" s="366"/>
      <c r="X6" s="366"/>
      <c r="Y6" s="366"/>
    </row>
    <row r="7" spans="1:25" s="373" customFormat="1" ht="21" customHeight="1">
      <c r="A7" s="369"/>
      <c r="B7" s="1038"/>
      <c r="C7" s="371" t="s">
        <v>1063</v>
      </c>
      <c r="D7" s="132" t="s">
        <v>1064</v>
      </c>
      <c r="E7" s="1038" t="s">
        <v>1065</v>
      </c>
      <c r="F7" s="1038" t="s">
        <v>1066</v>
      </c>
      <c r="G7" s="132" t="s">
        <v>1067</v>
      </c>
      <c r="H7" s="372" t="s">
        <v>1068</v>
      </c>
      <c r="I7" s="366"/>
      <c r="J7" s="366"/>
      <c r="K7" s="366"/>
      <c r="L7" s="366"/>
      <c r="M7" s="366"/>
      <c r="N7" s="366"/>
      <c r="O7" s="366"/>
      <c r="P7" s="366"/>
      <c r="Q7" s="366"/>
      <c r="R7" s="366"/>
      <c r="S7" s="366"/>
      <c r="T7" s="366"/>
      <c r="U7" s="366"/>
      <c r="V7" s="366"/>
      <c r="W7" s="366"/>
      <c r="X7" s="366"/>
      <c r="Y7" s="366"/>
    </row>
    <row r="8" spans="1:25" s="373" customFormat="1" ht="21" customHeight="1">
      <c r="A8" s="127"/>
      <c r="B8" s="1038"/>
      <c r="C8" s="371" t="s">
        <v>1069</v>
      </c>
      <c r="D8" s="374"/>
      <c r="E8" s="1038"/>
      <c r="F8" s="1038"/>
      <c r="G8" s="132" t="s">
        <v>1070</v>
      </c>
      <c r="H8" s="372" t="s">
        <v>1071</v>
      </c>
      <c r="I8" s="366"/>
      <c r="J8" s="366"/>
      <c r="K8" s="366"/>
      <c r="L8" s="366"/>
      <c r="M8" s="366"/>
      <c r="N8" s="366"/>
      <c r="O8" s="366"/>
      <c r="P8" s="366"/>
      <c r="Q8" s="366"/>
      <c r="R8" s="366"/>
      <c r="S8" s="366"/>
      <c r="T8" s="366"/>
      <c r="U8" s="366"/>
      <c r="V8" s="366"/>
      <c r="W8" s="366"/>
      <c r="X8" s="366"/>
      <c r="Y8" s="366"/>
    </row>
    <row r="9" spans="1:25" s="119" customFormat="1" ht="10.5" customHeight="1">
      <c r="A9" s="375"/>
      <c r="B9" s="376"/>
      <c r="C9" s="516"/>
      <c r="D9" s="516"/>
      <c r="E9" s="516"/>
      <c r="F9" s="516"/>
      <c r="G9" s="516"/>
      <c r="H9" s="713"/>
      <c r="I9" s="366"/>
      <c r="J9" s="366"/>
      <c r="K9" s="366"/>
      <c r="L9" s="366"/>
      <c r="M9" s="366"/>
      <c r="N9" s="366"/>
      <c r="O9" s="366"/>
      <c r="P9" s="366"/>
      <c r="Q9" s="366"/>
      <c r="R9" s="366"/>
      <c r="S9" s="366"/>
      <c r="T9" s="366"/>
      <c r="U9" s="366"/>
      <c r="V9" s="366"/>
      <c r="W9" s="366"/>
      <c r="X9" s="366"/>
      <c r="Y9" s="366"/>
    </row>
    <row r="10" spans="1:25" s="140" customFormat="1" ht="24" customHeight="1">
      <c r="A10" s="555" t="s">
        <v>1615</v>
      </c>
      <c r="B10" s="552">
        <v>137532</v>
      </c>
      <c r="C10" s="813">
        <f>SUM(C11:C18)</f>
        <v>94400</v>
      </c>
      <c r="D10" s="811">
        <f t="shared" ref="D10:H10" si="0">SUM(D11:D18)</f>
        <v>43131</v>
      </c>
      <c r="E10" s="811">
        <f t="shared" si="0"/>
        <v>32587</v>
      </c>
      <c r="F10" s="811">
        <f t="shared" si="0"/>
        <v>22575</v>
      </c>
      <c r="G10" s="813">
        <f t="shared" si="0"/>
        <v>3947</v>
      </c>
      <c r="H10" s="813">
        <f t="shared" si="0"/>
        <v>6515</v>
      </c>
    </row>
    <row r="11" spans="1:25" ht="24" customHeight="1">
      <c r="A11" s="84" t="s">
        <v>1181</v>
      </c>
      <c r="B11" s="553">
        <v>4367</v>
      </c>
      <c r="C11" s="595">
        <v>2327</v>
      </c>
      <c r="D11" s="565">
        <v>2039</v>
      </c>
      <c r="E11" s="565">
        <v>1737</v>
      </c>
      <c r="F11" s="565">
        <v>1099</v>
      </c>
      <c r="G11" s="595">
        <v>426</v>
      </c>
      <c r="H11" s="595">
        <v>440</v>
      </c>
    </row>
    <row r="12" spans="1:25" ht="24" customHeight="1">
      <c r="A12" s="84" t="s">
        <v>1216</v>
      </c>
      <c r="B12" s="553">
        <v>25448</v>
      </c>
      <c r="C12" s="595">
        <v>17829</v>
      </c>
      <c r="D12" s="565">
        <v>7618</v>
      </c>
      <c r="E12" s="565">
        <v>5925</v>
      </c>
      <c r="F12" s="565">
        <v>3705</v>
      </c>
      <c r="G12" s="595">
        <v>890</v>
      </c>
      <c r="H12" s="595">
        <v>1121</v>
      </c>
    </row>
    <row r="13" spans="1:25" ht="24" customHeight="1">
      <c r="A13" s="84" t="s">
        <v>1217</v>
      </c>
      <c r="B13" s="553">
        <v>20487</v>
      </c>
      <c r="C13" s="595">
        <v>13820</v>
      </c>
      <c r="D13" s="565">
        <v>6667</v>
      </c>
      <c r="E13" s="565">
        <v>4915</v>
      </c>
      <c r="F13" s="565">
        <v>3260</v>
      </c>
      <c r="G13" s="595">
        <v>523</v>
      </c>
      <c r="H13" s="595">
        <v>1027</v>
      </c>
    </row>
    <row r="14" spans="1:25" ht="24" customHeight="1">
      <c r="A14" s="84" t="s">
        <v>1218</v>
      </c>
      <c r="B14" s="553">
        <v>40813</v>
      </c>
      <c r="C14" s="595">
        <v>27958</v>
      </c>
      <c r="D14" s="565">
        <v>12856</v>
      </c>
      <c r="E14" s="565">
        <v>9580</v>
      </c>
      <c r="F14" s="565">
        <v>6720</v>
      </c>
      <c r="G14" s="595">
        <v>952</v>
      </c>
      <c r="H14" s="595">
        <v>2007</v>
      </c>
    </row>
    <row r="15" spans="1:25" ht="24" customHeight="1">
      <c r="A15" s="84" t="s">
        <v>177</v>
      </c>
      <c r="B15" s="553">
        <v>32612</v>
      </c>
      <c r="C15" s="595">
        <v>22525</v>
      </c>
      <c r="D15" s="565">
        <v>10087</v>
      </c>
      <c r="E15" s="565">
        <v>7422</v>
      </c>
      <c r="F15" s="565">
        <v>5609</v>
      </c>
      <c r="G15" s="595">
        <v>796</v>
      </c>
      <c r="H15" s="595">
        <v>1409</v>
      </c>
    </row>
    <row r="16" spans="1:25" ht="24" customHeight="1">
      <c r="A16" s="84" t="s">
        <v>178</v>
      </c>
      <c r="B16" s="553">
        <v>9029</v>
      </c>
      <c r="C16" s="595">
        <v>6544</v>
      </c>
      <c r="D16" s="565">
        <v>2485</v>
      </c>
      <c r="E16" s="565">
        <v>1918</v>
      </c>
      <c r="F16" s="565">
        <v>1397</v>
      </c>
      <c r="G16" s="595">
        <v>182</v>
      </c>
      <c r="H16" s="595">
        <v>310</v>
      </c>
    </row>
    <row r="17" spans="1:8" ht="24" customHeight="1">
      <c r="A17" s="84" t="s">
        <v>179</v>
      </c>
      <c r="B17" s="553">
        <v>4300</v>
      </c>
      <c r="C17" s="595">
        <v>3046</v>
      </c>
      <c r="D17" s="565">
        <v>1253</v>
      </c>
      <c r="E17" s="565">
        <v>990</v>
      </c>
      <c r="F17" s="565">
        <v>718</v>
      </c>
      <c r="G17" s="595">
        <v>166</v>
      </c>
      <c r="H17" s="595">
        <v>172</v>
      </c>
    </row>
    <row r="18" spans="1:8" ht="24" customHeight="1">
      <c r="A18" s="556" t="s">
        <v>1614</v>
      </c>
      <c r="B18" s="554">
        <v>476</v>
      </c>
      <c r="C18" s="801">
        <v>351</v>
      </c>
      <c r="D18" s="560">
        <v>126</v>
      </c>
      <c r="E18" s="560">
        <v>100</v>
      </c>
      <c r="F18" s="560">
        <v>67</v>
      </c>
      <c r="G18" s="801">
        <v>12</v>
      </c>
      <c r="H18" s="801">
        <v>29</v>
      </c>
    </row>
    <row r="19" spans="1:8" ht="15" customHeight="1">
      <c r="B19" s="43"/>
      <c r="C19" s="43"/>
      <c r="D19" s="43"/>
      <c r="E19" s="43"/>
      <c r="F19" s="43"/>
      <c r="G19" s="43"/>
      <c r="H19" s="43"/>
    </row>
    <row r="20" spans="1:8" ht="24">
      <c r="A20" s="62"/>
      <c r="B20" s="43"/>
      <c r="C20" s="43"/>
      <c r="D20" s="43"/>
      <c r="E20" s="43"/>
      <c r="F20" s="43"/>
      <c r="G20" s="43"/>
      <c r="H20" s="43"/>
    </row>
    <row r="21" spans="1:8">
      <c r="A21" s="43" t="s">
        <v>1617</v>
      </c>
      <c r="B21" s="43"/>
      <c r="C21" s="43"/>
      <c r="D21" s="43"/>
      <c r="E21" s="43"/>
      <c r="F21" s="43"/>
      <c r="G21" s="43"/>
      <c r="H21" s="43"/>
    </row>
    <row r="22" spans="1:8">
      <c r="A22" s="43" t="s">
        <v>1618</v>
      </c>
      <c r="B22" s="43"/>
      <c r="C22" s="43"/>
      <c r="D22" s="43"/>
      <c r="E22" s="43"/>
      <c r="F22" s="43"/>
      <c r="G22" s="43"/>
      <c r="H22" s="43"/>
    </row>
    <row r="23" spans="1:8">
      <c r="B23" s="43"/>
      <c r="C23" s="43"/>
      <c r="D23" s="43"/>
      <c r="E23" s="43"/>
      <c r="F23" s="43"/>
      <c r="G23" s="43"/>
      <c r="H23" s="43"/>
    </row>
    <row r="24" spans="1:8">
      <c r="B24" s="43"/>
      <c r="C24" s="43"/>
      <c r="D24" s="43"/>
      <c r="E24" s="43"/>
      <c r="F24" s="43"/>
      <c r="G24" s="43"/>
      <c r="H24" s="43"/>
    </row>
    <row r="25" spans="1:8">
      <c r="B25" s="43"/>
      <c r="C25" s="43"/>
      <c r="D25" s="43"/>
      <c r="E25" s="43"/>
      <c r="F25" s="43"/>
      <c r="G25" s="43"/>
      <c r="H25" s="43"/>
    </row>
    <row r="26" spans="1:8">
      <c r="B26" s="43"/>
      <c r="C26" s="43"/>
      <c r="D26" s="43"/>
      <c r="E26" s="43"/>
      <c r="F26" s="43"/>
      <c r="G26" s="43"/>
      <c r="H26" s="43"/>
    </row>
    <row r="27" spans="1:8">
      <c r="B27" s="43"/>
      <c r="C27" s="43"/>
      <c r="D27" s="43"/>
      <c r="E27" s="43"/>
      <c r="F27" s="43"/>
      <c r="G27" s="43"/>
      <c r="H27" s="43"/>
    </row>
    <row r="28" spans="1:8">
      <c r="B28" s="43"/>
      <c r="C28" s="43"/>
      <c r="D28" s="43"/>
      <c r="E28" s="43"/>
      <c r="F28" s="43"/>
      <c r="G28" s="43"/>
      <c r="H28" s="43"/>
    </row>
    <row r="29" spans="1:8">
      <c r="B29" s="43"/>
      <c r="C29" s="43"/>
      <c r="D29" s="43"/>
      <c r="E29" s="43"/>
      <c r="F29" s="43"/>
      <c r="G29" s="43"/>
      <c r="H29" s="43"/>
    </row>
    <row r="30" spans="1:8" s="63" customFormat="1" ht="19.5" customHeight="1">
      <c r="B30" s="64"/>
      <c r="C30" s="40"/>
      <c r="D30" s="40"/>
      <c r="E30" s="40"/>
      <c r="F30" s="40"/>
      <c r="G30" s="40"/>
      <c r="H30" s="40"/>
    </row>
    <row r="31" spans="1:8" s="63" customFormat="1" ht="19.5" customHeight="1">
      <c r="B31" s="64"/>
      <c r="C31" s="40"/>
      <c r="D31" s="40"/>
      <c r="E31" s="40"/>
      <c r="F31" s="40"/>
      <c r="G31" s="40"/>
      <c r="H31" s="40"/>
    </row>
    <row r="32" spans="1:8">
      <c r="B32" s="43"/>
      <c r="C32" s="43"/>
      <c r="D32" s="43"/>
      <c r="E32" s="43"/>
      <c r="F32" s="43"/>
      <c r="G32" s="43"/>
      <c r="H32" s="43"/>
    </row>
  </sheetData>
  <mergeCells count="5">
    <mergeCell ref="D4:H4"/>
    <mergeCell ref="E5:H5"/>
    <mergeCell ref="B6:B8"/>
    <mergeCell ref="E7:E8"/>
    <mergeCell ref="F7:F8"/>
  </mergeCells>
  <pageMargins left="0.39370078740157483" right="0.39370078740157483" top="0.78740157480314965" bottom="0.39370078740157483" header="0.19685039370078741" footer="0.19685039370078741"/>
  <pageSetup paperSize="9" scale="85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>
  <sheetPr>
    <tabColor rgb="FF00B050"/>
  </sheetPr>
  <dimension ref="A1:AA30"/>
  <sheetViews>
    <sheetView workbookViewId="0">
      <selection activeCell="G15" sqref="G15"/>
    </sheetView>
  </sheetViews>
  <sheetFormatPr defaultColWidth="32.375" defaultRowHeight="21"/>
  <cols>
    <col min="1" max="1" width="32.375" style="47"/>
    <col min="2" max="2" width="15.5" style="38" customWidth="1"/>
    <col min="3" max="3" width="20.75" style="38" customWidth="1"/>
    <col min="4" max="4" width="17.875" style="38" customWidth="1"/>
    <col min="5" max="5" width="13.625" style="38" customWidth="1"/>
    <col min="6" max="8" width="14.375" style="38" customWidth="1"/>
    <col min="9" max="16384" width="32.375" style="38"/>
  </cols>
  <sheetData>
    <row r="1" spans="1:27" s="116" customFormat="1" ht="19.5" customHeight="1">
      <c r="A1" s="116" t="s">
        <v>1072</v>
      </c>
      <c r="G1" s="327"/>
    </row>
    <row r="2" spans="1:27" s="116" customFormat="1" ht="19.5" customHeight="1">
      <c r="A2" s="141" t="s">
        <v>1073</v>
      </c>
    </row>
    <row r="3" spans="1:27" s="119" customFormat="1" ht="9.9499999999999993" customHeight="1"/>
    <row r="4" spans="1:27" s="119" customFormat="1" ht="23.25" customHeight="1">
      <c r="A4" s="377"/>
      <c r="B4" s="1048" t="s">
        <v>118</v>
      </c>
      <c r="C4" s="378" t="s">
        <v>1074</v>
      </c>
      <c r="D4" s="378" t="s">
        <v>1075</v>
      </c>
      <c r="E4" s="1048" t="s">
        <v>1619</v>
      </c>
      <c r="F4" s="1048"/>
      <c r="G4" s="1048"/>
      <c r="H4" s="1073"/>
      <c r="I4" s="366"/>
      <c r="J4" s="366"/>
      <c r="K4" s="366"/>
      <c r="L4" s="366"/>
      <c r="M4" s="366"/>
      <c r="N4" s="366"/>
      <c r="O4" s="366"/>
      <c r="P4" s="366"/>
      <c r="Q4" s="366"/>
      <c r="R4" s="366"/>
      <c r="S4" s="366"/>
      <c r="T4" s="366"/>
      <c r="U4" s="366"/>
      <c r="V4" s="366"/>
      <c r="W4" s="366"/>
      <c r="X4" s="366"/>
      <c r="Y4" s="366"/>
      <c r="Z4" s="366"/>
      <c r="AA4" s="366"/>
    </row>
    <row r="5" spans="1:27" s="119" customFormat="1" ht="21" customHeight="1">
      <c r="A5" s="192" t="s">
        <v>909</v>
      </c>
      <c r="B5" s="1049"/>
      <c r="C5" s="371" t="s">
        <v>1076</v>
      </c>
      <c r="D5" s="371" t="s">
        <v>1076</v>
      </c>
      <c r="E5" s="1091" t="s">
        <v>1077</v>
      </c>
      <c r="F5" s="1091"/>
      <c r="G5" s="1091"/>
      <c r="H5" s="1092"/>
      <c r="I5" s="366"/>
      <c r="J5" s="366"/>
      <c r="K5" s="366"/>
      <c r="L5" s="366"/>
      <c r="M5" s="366"/>
      <c r="N5" s="366"/>
      <c r="O5" s="366"/>
      <c r="P5" s="366"/>
      <c r="Q5" s="366"/>
      <c r="R5" s="366"/>
      <c r="S5" s="366"/>
      <c r="T5" s="366"/>
      <c r="U5" s="366"/>
      <c r="V5" s="366"/>
      <c r="W5" s="366"/>
      <c r="X5" s="366"/>
      <c r="Y5" s="366"/>
      <c r="Z5" s="366"/>
      <c r="AA5" s="366"/>
    </row>
    <row r="6" spans="1:27" s="119" customFormat="1" ht="26.25" customHeight="1">
      <c r="A6" s="369" t="s">
        <v>1057</v>
      </c>
      <c r="B6" s="1038" t="s">
        <v>36</v>
      </c>
      <c r="C6" s="1038" t="s">
        <v>1078</v>
      </c>
      <c r="D6" s="300" t="s">
        <v>1079</v>
      </c>
      <c r="E6" s="365" t="s">
        <v>1080</v>
      </c>
      <c r="F6" s="365" t="s">
        <v>1081</v>
      </c>
      <c r="G6" s="365" t="s">
        <v>1082</v>
      </c>
      <c r="H6" s="379" t="s">
        <v>1083</v>
      </c>
      <c r="I6" s="366"/>
      <c r="J6" s="366"/>
      <c r="K6" s="366"/>
      <c r="L6" s="366"/>
      <c r="M6" s="366"/>
      <c r="N6" s="366"/>
      <c r="O6" s="366"/>
      <c r="P6" s="366"/>
      <c r="Q6" s="366"/>
      <c r="R6" s="366"/>
      <c r="S6" s="366"/>
      <c r="T6" s="366"/>
      <c r="U6" s="366"/>
      <c r="V6" s="366"/>
      <c r="W6" s="366"/>
      <c r="X6" s="366"/>
      <c r="Y6" s="366"/>
      <c r="Z6" s="366"/>
      <c r="AA6" s="366"/>
    </row>
    <row r="7" spans="1:27" s="373" customFormat="1" ht="26.25" customHeight="1">
      <c r="A7" s="380"/>
      <c r="B7" s="1038"/>
      <c r="C7" s="1038"/>
      <c r="D7" s="371" t="s">
        <v>1084</v>
      </c>
      <c r="E7" s="381" t="s">
        <v>1085</v>
      </c>
      <c r="F7" s="381" t="s">
        <v>1027</v>
      </c>
      <c r="G7" s="381" t="s">
        <v>1086</v>
      </c>
      <c r="H7" s="372" t="s">
        <v>85</v>
      </c>
      <c r="I7" s="366"/>
      <c r="J7" s="366"/>
      <c r="K7" s="366"/>
      <c r="L7" s="366"/>
      <c r="M7" s="366"/>
      <c r="N7" s="366"/>
      <c r="O7" s="366"/>
      <c r="P7" s="366"/>
      <c r="Q7" s="366"/>
      <c r="R7" s="366"/>
      <c r="S7" s="366"/>
      <c r="T7" s="366"/>
      <c r="U7" s="366"/>
      <c r="V7" s="366"/>
      <c r="W7" s="366"/>
      <c r="X7" s="366"/>
      <c r="Y7" s="366"/>
      <c r="Z7" s="366"/>
      <c r="AA7" s="366"/>
    </row>
    <row r="8" spans="1:27" s="161" customFormat="1" ht="17.25" customHeight="1">
      <c r="A8" s="382"/>
      <c r="B8" s="376"/>
      <c r="C8" s="376"/>
      <c r="D8" s="376"/>
      <c r="E8" s="516"/>
      <c r="F8" s="516"/>
      <c r="G8" s="516"/>
      <c r="H8" s="713"/>
      <c r="I8" s="334"/>
      <c r="J8" s="334"/>
      <c r="K8" s="334"/>
      <c r="L8" s="334"/>
      <c r="M8" s="334"/>
      <c r="N8" s="334"/>
      <c r="O8" s="334"/>
      <c r="P8" s="334"/>
      <c r="Q8" s="334"/>
      <c r="R8" s="334"/>
      <c r="S8" s="334"/>
      <c r="T8" s="334"/>
      <c r="U8" s="334"/>
      <c r="V8" s="334"/>
      <c r="W8" s="334"/>
      <c r="X8" s="334"/>
      <c r="Y8" s="334"/>
      <c r="Z8" s="334"/>
      <c r="AA8" s="334"/>
    </row>
    <row r="9" spans="1:27" ht="24" customHeight="1">
      <c r="A9" s="555" t="s">
        <v>1615</v>
      </c>
      <c r="B9" s="552">
        <f>C9+D9</f>
        <v>137532</v>
      </c>
      <c r="C9" s="817">
        <f t="shared" ref="C9:H9" si="0">SUM(C10:C17)</f>
        <v>39883</v>
      </c>
      <c r="D9" s="817">
        <v>97649</v>
      </c>
      <c r="E9" s="811">
        <f t="shared" si="0"/>
        <v>95260</v>
      </c>
      <c r="F9" s="811">
        <f t="shared" si="0"/>
        <v>12392</v>
      </c>
      <c r="G9" s="813">
        <f t="shared" si="0"/>
        <v>3049</v>
      </c>
      <c r="H9" s="813">
        <f t="shared" si="0"/>
        <v>6269</v>
      </c>
    </row>
    <row r="10" spans="1:27" ht="24" customHeight="1">
      <c r="A10" s="84" t="s">
        <v>1181</v>
      </c>
      <c r="B10" s="553">
        <f>C10+D10</f>
        <v>4367</v>
      </c>
      <c r="C10" s="596">
        <v>2550</v>
      </c>
      <c r="D10" s="596">
        <v>1817</v>
      </c>
      <c r="E10" s="565">
        <v>1423</v>
      </c>
      <c r="F10" s="565">
        <v>513</v>
      </c>
      <c r="G10" s="595">
        <v>203</v>
      </c>
      <c r="H10" s="595">
        <v>364</v>
      </c>
    </row>
    <row r="11" spans="1:27" ht="24" customHeight="1">
      <c r="A11" s="84" t="s">
        <v>1216</v>
      </c>
      <c r="B11" s="553">
        <f t="shared" ref="B11:B17" si="1">C11+D11</f>
        <v>25448</v>
      </c>
      <c r="C11" s="596">
        <v>8792</v>
      </c>
      <c r="D11" s="596">
        <v>16656</v>
      </c>
      <c r="E11" s="565">
        <v>16201</v>
      </c>
      <c r="F11" s="565">
        <v>1767</v>
      </c>
      <c r="G11" s="595">
        <v>407</v>
      </c>
      <c r="H11" s="595">
        <v>914</v>
      </c>
    </row>
    <row r="12" spans="1:27" ht="24" customHeight="1">
      <c r="A12" s="84" t="s">
        <v>1217</v>
      </c>
      <c r="B12" s="553">
        <f t="shared" si="1"/>
        <v>20487</v>
      </c>
      <c r="C12" s="596">
        <v>5760</v>
      </c>
      <c r="D12" s="596">
        <v>14727</v>
      </c>
      <c r="E12" s="565">
        <v>14430</v>
      </c>
      <c r="F12" s="565">
        <v>1738</v>
      </c>
      <c r="G12" s="595">
        <v>357</v>
      </c>
      <c r="H12" s="595">
        <v>849</v>
      </c>
    </row>
    <row r="13" spans="1:27" ht="24" customHeight="1">
      <c r="A13" s="84" t="s">
        <v>1218</v>
      </c>
      <c r="B13" s="553">
        <f t="shared" si="1"/>
        <v>40813</v>
      </c>
      <c r="C13" s="596">
        <v>10781</v>
      </c>
      <c r="D13" s="596">
        <v>30032</v>
      </c>
      <c r="E13" s="565">
        <v>29447</v>
      </c>
      <c r="F13" s="565">
        <v>3751</v>
      </c>
      <c r="G13" s="595">
        <v>838</v>
      </c>
      <c r="H13" s="595">
        <v>1899</v>
      </c>
    </row>
    <row r="14" spans="1:27" ht="24" customHeight="1">
      <c r="A14" s="84" t="s">
        <v>177</v>
      </c>
      <c r="B14" s="553">
        <f t="shared" si="1"/>
        <v>32612</v>
      </c>
      <c r="C14" s="596">
        <v>8137</v>
      </c>
      <c r="D14" s="596">
        <v>24475</v>
      </c>
      <c r="E14" s="565">
        <v>23984</v>
      </c>
      <c r="F14" s="565">
        <v>3268</v>
      </c>
      <c r="G14" s="595">
        <v>765</v>
      </c>
      <c r="H14" s="595">
        <v>1539</v>
      </c>
    </row>
    <row r="15" spans="1:27" ht="24" customHeight="1">
      <c r="A15" s="84" t="s">
        <v>178</v>
      </c>
      <c r="B15" s="553">
        <f t="shared" si="1"/>
        <v>9029</v>
      </c>
      <c r="C15" s="596">
        <v>2388</v>
      </c>
      <c r="D15" s="596">
        <v>6641</v>
      </c>
      <c r="E15" s="565">
        <v>6511</v>
      </c>
      <c r="F15" s="565">
        <v>854</v>
      </c>
      <c r="G15" s="595">
        <v>323</v>
      </c>
      <c r="H15" s="595">
        <v>415</v>
      </c>
    </row>
    <row r="16" spans="1:27" ht="24" customHeight="1">
      <c r="A16" s="84" t="s">
        <v>179</v>
      </c>
      <c r="B16" s="553">
        <f t="shared" si="1"/>
        <v>4300</v>
      </c>
      <c r="C16" s="596">
        <v>1220</v>
      </c>
      <c r="D16" s="596">
        <v>3080</v>
      </c>
      <c r="E16" s="565">
        <v>3043</v>
      </c>
      <c r="F16" s="565">
        <v>465</v>
      </c>
      <c r="G16" s="595">
        <v>144</v>
      </c>
      <c r="H16" s="595">
        <v>265</v>
      </c>
    </row>
    <row r="17" spans="1:8" ht="24" customHeight="1">
      <c r="A17" s="556" t="s">
        <v>1614</v>
      </c>
      <c r="B17" s="554">
        <f t="shared" si="1"/>
        <v>476</v>
      </c>
      <c r="C17" s="816">
        <v>255</v>
      </c>
      <c r="D17" s="816">
        <v>221</v>
      </c>
      <c r="E17" s="560">
        <v>221</v>
      </c>
      <c r="F17" s="560">
        <v>36</v>
      </c>
      <c r="G17" s="801">
        <v>12</v>
      </c>
      <c r="H17" s="801">
        <v>24</v>
      </c>
    </row>
    <row r="18" spans="1:8" ht="15" customHeight="1">
      <c r="B18" s="43"/>
      <c r="C18" s="43"/>
      <c r="D18" s="43"/>
      <c r="E18" s="43"/>
      <c r="F18" s="43"/>
      <c r="G18" s="43"/>
      <c r="H18" s="43"/>
    </row>
    <row r="19" spans="1:8" ht="24">
      <c r="A19" s="62"/>
      <c r="B19" s="43"/>
      <c r="C19" s="43"/>
      <c r="D19" s="43"/>
      <c r="E19" s="43"/>
      <c r="F19" s="43"/>
      <c r="G19" s="43"/>
      <c r="H19" s="43"/>
    </row>
    <row r="20" spans="1:8">
      <c r="A20" s="43" t="s">
        <v>1621</v>
      </c>
      <c r="B20" s="43"/>
      <c r="C20" s="43"/>
      <c r="D20" s="43"/>
      <c r="E20" s="43"/>
      <c r="F20" s="43"/>
      <c r="G20" s="43"/>
      <c r="H20" s="43"/>
    </row>
    <row r="21" spans="1:8">
      <c r="A21" s="43" t="s">
        <v>1620</v>
      </c>
      <c r="B21" s="43"/>
      <c r="C21" s="43"/>
      <c r="D21" s="43"/>
      <c r="E21" s="43"/>
      <c r="F21" s="43"/>
      <c r="G21" s="43"/>
      <c r="H21" s="43"/>
    </row>
    <row r="22" spans="1:8">
      <c r="B22" s="43"/>
      <c r="C22" s="43"/>
      <c r="D22" s="43"/>
      <c r="E22" s="43"/>
      <c r="F22" s="43"/>
      <c r="G22" s="43"/>
      <c r="H22" s="43"/>
    </row>
    <row r="23" spans="1:8">
      <c r="B23" s="43"/>
      <c r="C23" s="43"/>
      <c r="D23" s="43"/>
      <c r="E23" s="43"/>
      <c r="F23" s="43"/>
      <c r="G23" s="43"/>
      <c r="H23" s="43"/>
    </row>
    <row r="24" spans="1:8">
      <c r="B24" s="43"/>
      <c r="C24" s="43"/>
      <c r="D24" s="43"/>
      <c r="E24" s="43"/>
      <c r="F24" s="43"/>
      <c r="G24" s="43"/>
      <c r="H24" s="43"/>
    </row>
    <row r="25" spans="1:8">
      <c r="B25" s="43"/>
      <c r="C25" s="43"/>
      <c r="D25" s="43"/>
      <c r="E25" s="43"/>
      <c r="F25" s="43"/>
      <c r="G25" s="43"/>
      <c r="H25" s="43"/>
    </row>
    <row r="26" spans="1:8">
      <c r="B26" s="43"/>
      <c r="C26" s="43"/>
      <c r="D26" s="43"/>
      <c r="E26" s="43"/>
      <c r="F26" s="43"/>
      <c r="G26" s="43"/>
      <c r="H26" s="43"/>
    </row>
    <row r="27" spans="1:8">
      <c r="B27" s="43"/>
      <c r="C27" s="43"/>
      <c r="D27" s="43"/>
      <c r="E27" s="43"/>
      <c r="F27" s="43"/>
      <c r="G27" s="43"/>
      <c r="H27" s="43"/>
    </row>
    <row r="28" spans="1:8">
      <c r="B28" s="43"/>
      <c r="C28" s="43"/>
      <c r="D28" s="43"/>
      <c r="E28" s="43"/>
      <c r="F28" s="43"/>
      <c r="G28" s="43"/>
      <c r="H28" s="43"/>
    </row>
    <row r="29" spans="1:8">
      <c r="B29" s="43"/>
      <c r="C29" s="43"/>
      <c r="D29" s="43"/>
      <c r="E29" s="43"/>
      <c r="F29" s="43"/>
      <c r="G29" s="43"/>
      <c r="H29" s="43"/>
    </row>
    <row r="30" spans="1:8">
      <c r="B30" s="43"/>
      <c r="C30" s="43"/>
      <c r="D30" s="43"/>
      <c r="E30" s="43"/>
      <c r="F30" s="43"/>
      <c r="G30" s="43"/>
      <c r="H30" s="43"/>
    </row>
  </sheetData>
  <mergeCells count="5">
    <mergeCell ref="B4:B5"/>
    <mergeCell ref="E4:H4"/>
    <mergeCell ref="E5:H5"/>
    <mergeCell ref="B6:B7"/>
    <mergeCell ref="C6:C7"/>
  </mergeCells>
  <pageMargins left="0.39370078740157483" right="0.39370078740157483" top="0.78740157480314965" bottom="0.39370078740157483" header="0.11811023622047245" footer="0.11811023622047245"/>
  <pageSetup paperSize="9" scale="85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>
  <sheetPr>
    <tabColor rgb="FF00B050"/>
  </sheetPr>
  <dimension ref="A1:M67"/>
  <sheetViews>
    <sheetView workbookViewId="0">
      <selection activeCell="E20" sqref="E20"/>
    </sheetView>
  </sheetViews>
  <sheetFormatPr defaultRowHeight="15"/>
  <cols>
    <col min="1" max="1" width="27.375" style="73" customWidth="1"/>
    <col min="2" max="2" width="10.875" style="75" customWidth="1"/>
    <col min="3" max="3" width="11.75" style="75" customWidth="1"/>
    <col min="4" max="4" width="9.25" style="75" customWidth="1"/>
    <col min="5" max="5" width="10" style="75" customWidth="1"/>
    <col min="6" max="6" width="9.625" style="75" customWidth="1"/>
    <col min="7" max="7" width="11.875" style="75" customWidth="1"/>
    <col min="8" max="8" width="9.25" style="75" bestFit="1" customWidth="1"/>
    <col min="9" max="9" width="9.25" style="75" customWidth="1"/>
    <col min="10" max="10" width="9.25" style="75" bestFit="1" customWidth="1"/>
    <col min="11" max="11" width="10.625" style="75" customWidth="1"/>
    <col min="12" max="12" width="10.125" style="75" customWidth="1"/>
    <col min="13" max="13" width="12.25" style="75" customWidth="1"/>
    <col min="14" max="16384" width="9" style="75"/>
  </cols>
  <sheetData>
    <row r="1" spans="1:13" s="37" customFormat="1" ht="24.95" customHeight="1">
      <c r="A1" s="119" t="s">
        <v>1087</v>
      </c>
      <c r="J1" s="55"/>
      <c r="M1" s="67"/>
    </row>
    <row r="2" spans="1:13" s="37" customFormat="1" ht="19.5" customHeight="1">
      <c r="A2" s="461" t="s">
        <v>1088</v>
      </c>
      <c r="M2" s="68"/>
    </row>
    <row r="3" spans="1:13" s="69" customFormat="1" ht="19.5" customHeight="1">
      <c r="A3" s="461" t="s">
        <v>1089</v>
      </c>
      <c r="M3" s="70"/>
    </row>
    <row r="4" spans="1:13" s="69" customFormat="1" ht="9" customHeight="1">
      <c r="A4" s="69" t="s">
        <v>1090</v>
      </c>
      <c r="D4" s="71"/>
    </row>
    <row r="5" spans="1:13" s="37" customFormat="1" ht="24.75" customHeight="1">
      <c r="A5" s="120"/>
      <c r="B5" s="1073" t="s">
        <v>118</v>
      </c>
      <c r="C5" s="1074"/>
      <c r="D5" s="1093" t="s">
        <v>1091</v>
      </c>
      <c r="E5" s="1094"/>
      <c r="F5" s="1089" t="s">
        <v>1092</v>
      </c>
      <c r="G5" s="1090"/>
      <c r="H5" s="1090"/>
      <c r="I5" s="1090"/>
      <c r="J5" s="1090"/>
      <c r="K5" s="1090"/>
      <c r="L5" s="1090"/>
      <c r="M5" s="1090"/>
    </row>
    <row r="6" spans="1:13" s="37" customFormat="1" ht="21" customHeight="1">
      <c r="A6" s="119"/>
      <c r="B6" s="1078"/>
      <c r="C6" s="1079"/>
      <c r="D6" s="1095"/>
      <c r="E6" s="1096"/>
      <c r="F6" s="1073" t="s">
        <v>118</v>
      </c>
      <c r="G6" s="1074"/>
      <c r="H6" s="1087" t="s">
        <v>1093</v>
      </c>
      <c r="I6" s="1097"/>
      <c r="J6" s="1087" t="s">
        <v>1094</v>
      </c>
      <c r="K6" s="1097"/>
      <c r="L6" s="1073" t="s">
        <v>1095</v>
      </c>
      <c r="M6" s="1075"/>
    </row>
    <row r="7" spans="1:13" s="37" customFormat="1" ht="21" customHeight="1">
      <c r="A7" s="121" t="s">
        <v>63</v>
      </c>
      <c r="B7" s="1086" t="s">
        <v>36</v>
      </c>
      <c r="C7" s="1100"/>
      <c r="D7" s="1095" t="s">
        <v>1767</v>
      </c>
      <c r="E7" s="1096"/>
      <c r="F7" s="1078"/>
      <c r="G7" s="1079"/>
      <c r="H7" s="1098"/>
      <c r="I7" s="1099"/>
      <c r="J7" s="1098"/>
      <c r="K7" s="1099"/>
      <c r="L7" s="1078" t="s">
        <v>1094</v>
      </c>
      <c r="M7" s="1077"/>
    </row>
    <row r="8" spans="1:13" s="37" customFormat="1" ht="22.5" customHeight="1">
      <c r="A8" s="525" t="s">
        <v>1591</v>
      </c>
      <c r="B8" s="1086"/>
      <c r="C8" s="1100"/>
      <c r="D8" s="1095"/>
      <c r="E8" s="1096"/>
      <c r="F8" s="1086" t="s">
        <v>110</v>
      </c>
      <c r="G8" s="1100"/>
      <c r="H8" s="1105" t="s">
        <v>1766</v>
      </c>
      <c r="I8" s="1106"/>
      <c r="J8" s="1084" t="s">
        <v>1810</v>
      </c>
      <c r="K8" s="1109"/>
      <c r="L8" s="1112" t="s">
        <v>1768</v>
      </c>
      <c r="M8" s="1113"/>
    </row>
    <row r="9" spans="1:13" s="37" customFormat="1" ht="18" customHeight="1">
      <c r="A9" s="373" t="s">
        <v>1581</v>
      </c>
      <c r="B9" s="1101"/>
      <c r="C9" s="1102"/>
      <c r="D9" s="1103"/>
      <c r="E9" s="1104"/>
      <c r="F9" s="1101"/>
      <c r="G9" s="1102"/>
      <c r="H9" s="1107"/>
      <c r="I9" s="1108"/>
      <c r="J9" s="1110"/>
      <c r="K9" s="1111"/>
      <c r="L9" s="1114" t="s">
        <v>1769</v>
      </c>
      <c r="M9" s="1115"/>
    </row>
    <row r="10" spans="1:13" s="37" customFormat="1" ht="21">
      <c r="A10" s="123"/>
      <c r="B10" s="294" t="s">
        <v>86</v>
      </c>
      <c r="C10" s="294" t="s">
        <v>87</v>
      </c>
      <c r="D10" s="294" t="s">
        <v>86</v>
      </c>
      <c r="E10" s="294" t="s">
        <v>87</v>
      </c>
      <c r="F10" s="294" t="s">
        <v>86</v>
      </c>
      <c r="G10" s="294" t="s">
        <v>87</v>
      </c>
      <c r="H10" s="294" t="s">
        <v>86</v>
      </c>
      <c r="I10" s="294" t="s">
        <v>87</v>
      </c>
      <c r="J10" s="294" t="s">
        <v>86</v>
      </c>
      <c r="K10" s="294" t="s">
        <v>87</v>
      </c>
      <c r="L10" s="294" t="s">
        <v>86</v>
      </c>
      <c r="M10" s="428" t="s">
        <v>87</v>
      </c>
    </row>
    <row r="11" spans="1:13" s="37" customFormat="1" ht="21" customHeight="1">
      <c r="A11" s="123"/>
      <c r="B11" s="462" t="s">
        <v>68</v>
      </c>
      <c r="C11" s="431" t="s">
        <v>89</v>
      </c>
      <c r="D11" s="462" t="s">
        <v>68</v>
      </c>
      <c r="E11" s="431" t="s">
        <v>89</v>
      </c>
      <c r="F11" s="462" t="s">
        <v>68</v>
      </c>
      <c r="G11" s="431" t="s">
        <v>89</v>
      </c>
      <c r="H11" s="462" t="s">
        <v>68</v>
      </c>
      <c r="I11" s="431" t="s">
        <v>89</v>
      </c>
      <c r="J11" s="462" t="s">
        <v>68</v>
      </c>
      <c r="K11" s="431" t="s">
        <v>89</v>
      </c>
      <c r="L11" s="462" t="s">
        <v>68</v>
      </c>
      <c r="M11" s="437" t="s">
        <v>89</v>
      </c>
    </row>
    <row r="12" spans="1:13" s="57" customFormat="1" ht="9.75" customHeight="1">
      <c r="A12" s="72"/>
      <c r="B12" s="61"/>
      <c r="C12" s="819"/>
      <c r="D12" s="819"/>
      <c r="E12" s="819"/>
      <c r="F12" s="819"/>
      <c r="G12" s="819"/>
      <c r="H12" s="819"/>
      <c r="I12" s="819"/>
      <c r="J12" s="819"/>
      <c r="K12" s="819"/>
      <c r="L12" s="819"/>
      <c r="M12" s="42"/>
    </row>
    <row r="13" spans="1:13" s="38" customFormat="1" ht="24" customHeight="1">
      <c r="A13" s="555" t="s">
        <v>1615</v>
      </c>
      <c r="B13" s="139">
        <f>SUM(D13+F13)</f>
        <v>145179</v>
      </c>
      <c r="C13" s="812">
        <f>SUM(E13+G13)</f>
        <v>2559070</v>
      </c>
      <c r="D13" s="812">
        <f t="shared" ref="D13:M13" si="0">SUM(D14:D21)</f>
        <v>61668</v>
      </c>
      <c r="E13" s="812">
        <f t="shared" si="0"/>
        <v>887614</v>
      </c>
      <c r="F13" s="812">
        <f>SUM(H13+J13+L13)</f>
        <v>83511</v>
      </c>
      <c r="G13" s="812">
        <f>SUM(I13+K13+M13)</f>
        <v>1671456</v>
      </c>
      <c r="H13" s="811">
        <f>SUM(H14:H21)</f>
        <v>856</v>
      </c>
      <c r="I13" s="812">
        <f t="shared" si="0"/>
        <v>19679</v>
      </c>
      <c r="J13" s="812">
        <f t="shared" si="0"/>
        <v>81497</v>
      </c>
      <c r="K13" s="812">
        <f t="shared" si="0"/>
        <v>1600556</v>
      </c>
      <c r="L13" s="811">
        <f t="shared" si="0"/>
        <v>1158</v>
      </c>
      <c r="M13" s="811">
        <f t="shared" si="0"/>
        <v>51221</v>
      </c>
    </row>
    <row r="14" spans="1:13" s="38" customFormat="1" ht="24" customHeight="1">
      <c r="A14" s="84" t="s">
        <v>1181</v>
      </c>
      <c r="B14" s="45">
        <f>SUM(D14+F14)</f>
        <v>10845</v>
      </c>
      <c r="C14" s="28">
        <f>SUM(E14+G14)</f>
        <v>6265</v>
      </c>
      <c r="D14" s="28">
        <v>9954</v>
      </c>
      <c r="E14" s="28">
        <v>5492</v>
      </c>
      <c r="F14" s="28">
        <f>SUM(H14+J14+L14)</f>
        <v>891</v>
      </c>
      <c r="G14" s="28">
        <f>SUM(I14+K14+M14)</f>
        <v>773</v>
      </c>
      <c r="H14" s="565">
        <v>16</v>
      </c>
      <c r="I14" s="28">
        <v>16</v>
      </c>
      <c r="J14" s="28">
        <v>873</v>
      </c>
      <c r="K14" s="28">
        <v>755</v>
      </c>
      <c r="L14" s="565">
        <v>2</v>
      </c>
      <c r="M14" s="565">
        <v>2</v>
      </c>
    </row>
    <row r="15" spans="1:13" s="38" customFormat="1" ht="24" customHeight="1">
      <c r="A15" s="84" t="s">
        <v>1216</v>
      </c>
      <c r="B15" s="45">
        <f t="shared" ref="B15:C21" si="1">SUM(D15+F15)</f>
        <v>26229</v>
      </c>
      <c r="C15" s="28">
        <f t="shared" si="1"/>
        <v>95240</v>
      </c>
      <c r="D15" s="28">
        <v>13351</v>
      </c>
      <c r="E15" s="28">
        <v>46837</v>
      </c>
      <c r="F15" s="28">
        <f t="shared" ref="F15:G21" si="2">SUM(H15+J15+L15)</f>
        <v>12878</v>
      </c>
      <c r="G15" s="28">
        <f t="shared" si="2"/>
        <v>48403</v>
      </c>
      <c r="H15" s="565">
        <v>170</v>
      </c>
      <c r="I15" s="28">
        <v>649</v>
      </c>
      <c r="J15" s="28">
        <v>12634</v>
      </c>
      <c r="K15" s="28">
        <v>47460</v>
      </c>
      <c r="L15" s="565">
        <v>74</v>
      </c>
      <c r="M15" s="565">
        <v>294</v>
      </c>
    </row>
    <row r="16" spans="1:13" s="38" customFormat="1" ht="24" customHeight="1">
      <c r="A16" s="84" t="s">
        <v>1217</v>
      </c>
      <c r="B16" s="45">
        <f t="shared" si="1"/>
        <v>20620</v>
      </c>
      <c r="C16" s="28">
        <f t="shared" si="1"/>
        <v>151210</v>
      </c>
      <c r="D16" s="28">
        <v>8119</v>
      </c>
      <c r="E16" s="28">
        <v>59335</v>
      </c>
      <c r="F16" s="28">
        <f t="shared" si="2"/>
        <v>12501</v>
      </c>
      <c r="G16" s="28">
        <f t="shared" si="2"/>
        <v>91875</v>
      </c>
      <c r="H16" s="565">
        <v>97</v>
      </c>
      <c r="I16" s="28">
        <v>720</v>
      </c>
      <c r="J16" s="28">
        <v>12313</v>
      </c>
      <c r="K16" s="28">
        <v>90481</v>
      </c>
      <c r="L16" s="565">
        <v>91</v>
      </c>
      <c r="M16" s="565">
        <v>674</v>
      </c>
    </row>
    <row r="17" spans="1:13" s="38" customFormat="1" ht="24" customHeight="1">
      <c r="A17" s="84" t="s">
        <v>1218</v>
      </c>
      <c r="B17" s="45">
        <f t="shared" si="1"/>
        <v>40983</v>
      </c>
      <c r="C17" s="28">
        <f t="shared" si="1"/>
        <v>556081</v>
      </c>
      <c r="D17" s="28">
        <v>14828</v>
      </c>
      <c r="E17" s="28">
        <v>198118</v>
      </c>
      <c r="F17" s="28">
        <f t="shared" si="2"/>
        <v>26155</v>
      </c>
      <c r="G17" s="28">
        <f t="shared" si="2"/>
        <v>357963</v>
      </c>
      <c r="H17" s="565">
        <v>278</v>
      </c>
      <c r="I17" s="28">
        <v>3593</v>
      </c>
      <c r="J17" s="28">
        <v>25511</v>
      </c>
      <c r="K17" s="28">
        <v>349116</v>
      </c>
      <c r="L17" s="565">
        <v>366</v>
      </c>
      <c r="M17" s="565">
        <v>5254</v>
      </c>
    </row>
    <row r="18" spans="1:13" s="38" customFormat="1" ht="24" customHeight="1">
      <c r="A18" s="84" t="s">
        <v>177</v>
      </c>
      <c r="B18" s="45">
        <f t="shared" si="1"/>
        <v>32657</v>
      </c>
      <c r="C18" s="28">
        <f t="shared" si="1"/>
        <v>877851</v>
      </c>
      <c r="D18" s="28">
        <v>11116</v>
      </c>
      <c r="E18" s="28">
        <v>297801</v>
      </c>
      <c r="F18" s="28">
        <f t="shared" si="2"/>
        <v>21541</v>
      </c>
      <c r="G18" s="28">
        <f t="shared" si="2"/>
        <v>580050</v>
      </c>
      <c r="H18" s="565">
        <v>147</v>
      </c>
      <c r="I18" s="28">
        <v>3954</v>
      </c>
      <c r="J18" s="28">
        <v>21072</v>
      </c>
      <c r="K18" s="28">
        <v>567651</v>
      </c>
      <c r="L18" s="565">
        <v>322</v>
      </c>
      <c r="M18" s="565">
        <v>8445</v>
      </c>
    </row>
    <row r="19" spans="1:13" s="38" customFormat="1" ht="24" customHeight="1">
      <c r="A19" s="84" t="s">
        <v>178</v>
      </c>
      <c r="B19" s="45">
        <f t="shared" si="1"/>
        <v>9053</v>
      </c>
      <c r="C19" s="28">
        <f t="shared" si="1"/>
        <v>423845</v>
      </c>
      <c r="D19" s="28">
        <v>2859</v>
      </c>
      <c r="E19" s="28">
        <v>133657</v>
      </c>
      <c r="F19" s="28">
        <f t="shared" si="2"/>
        <v>6194</v>
      </c>
      <c r="G19" s="28">
        <f t="shared" si="2"/>
        <v>290188</v>
      </c>
      <c r="H19" s="565">
        <v>66</v>
      </c>
      <c r="I19" s="28">
        <v>3039</v>
      </c>
      <c r="J19" s="28">
        <v>6030</v>
      </c>
      <c r="K19" s="28">
        <v>282364</v>
      </c>
      <c r="L19" s="565">
        <v>98</v>
      </c>
      <c r="M19" s="565">
        <v>4785</v>
      </c>
    </row>
    <row r="20" spans="1:13" s="38" customFormat="1" ht="24" customHeight="1">
      <c r="A20" s="84" t="s">
        <v>179</v>
      </c>
      <c r="B20" s="45">
        <f t="shared" si="1"/>
        <v>4315</v>
      </c>
      <c r="C20" s="28">
        <f t="shared" si="1"/>
        <v>336491</v>
      </c>
      <c r="D20" s="28">
        <v>1241</v>
      </c>
      <c r="E20" s="28">
        <v>95997</v>
      </c>
      <c r="F20" s="28">
        <f t="shared" si="2"/>
        <v>3074</v>
      </c>
      <c r="G20" s="28">
        <f t="shared" si="2"/>
        <v>240494</v>
      </c>
      <c r="H20" s="565">
        <v>73</v>
      </c>
      <c r="I20" s="28">
        <v>5925</v>
      </c>
      <c r="J20" s="28">
        <v>2868</v>
      </c>
      <c r="K20" s="28">
        <v>224039</v>
      </c>
      <c r="L20" s="565">
        <v>133</v>
      </c>
      <c r="M20" s="565">
        <v>10530</v>
      </c>
    </row>
    <row r="21" spans="1:13" s="38" customFormat="1" ht="24" customHeight="1">
      <c r="A21" s="556" t="s">
        <v>1614</v>
      </c>
      <c r="B21" s="114">
        <f t="shared" si="1"/>
        <v>477</v>
      </c>
      <c r="C21" s="467">
        <f t="shared" si="1"/>
        <v>112087</v>
      </c>
      <c r="D21" s="467">
        <v>200</v>
      </c>
      <c r="E21" s="467">
        <v>50377</v>
      </c>
      <c r="F21" s="467">
        <f t="shared" si="2"/>
        <v>277</v>
      </c>
      <c r="G21" s="467">
        <f t="shared" si="2"/>
        <v>61710</v>
      </c>
      <c r="H21" s="560">
        <v>9</v>
      </c>
      <c r="I21" s="467">
        <v>1783</v>
      </c>
      <c r="J21" s="467">
        <v>196</v>
      </c>
      <c r="K21" s="467">
        <v>38690</v>
      </c>
      <c r="L21" s="560">
        <v>72</v>
      </c>
      <c r="M21" s="560">
        <v>21237</v>
      </c>
    </row>
    <row r="22" spans="1:13"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</row>
    <row r="23" spans="1:13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</row>
    <row r="24" spans="1:13"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</row>
    <row r="25" spans="1:13"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</row>
    <row r="26" spans="1:13"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</row>
    <row r="27" spans="1:13"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</row>
    <row r="28" spans="1:13"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</row>
    <row r="29" spans="1:13"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</row>
    <row r="30" spans="1:13"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</row>
    <row r="31" spans="1:13"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</row>
    <row r="32" spans="1:13"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</row>
    <row r="33" spans="2:13"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</row>
    <row r="34" spans="2:13"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</row>
    <row r="35" spans="2:13"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</row>
    <row r="36" spans="2:13"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</row>
    <row r="37" spans="2:13"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</row>
    <row r="38" spans="2:13"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</row>
    <row r="39" spans="2:13"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</row>
    <row r="40" spans="2:13"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</row>
    <row r="41" spans="2:13"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</row>
    <row r="42" spans="2:13"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</row>
    <row r="43" spans="2:13"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</row>
    <row r="44" spans="2:13"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</row>
    <row r="45" spans="2:13"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</row>
    <row r="46" spans="2:13"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</row>
    <row r="47" spans="2:13"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</row>
    <row r="48" spans="2:13"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</row>
    <row r="49" spans="2:13"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</row>
    <row r="50" spans="2:13"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</row>
    <row r="51" spans="2:13"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2:13"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</row>
    <row r="53" spans="2:13"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</row>
    <row r="54" spans="2:13"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</row>
    <row r="55" spans="2:13"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</row>
    <row r="56" spans="2:13"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</row>
    <row r="57" spans="2:13"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</row>
    <row r="58" spans="2:13"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</row>
    <row r="59" spans="2:13"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</row>
    <row r="60" spans="2:13"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</row>
    <row r="61" spans="2:13"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</row>
    <row r="62" spans="2:13"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</row>
    <row r="63" spans="2:13"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</row>
    <row r="64" spans="2:13"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</row>
    <row r="65" spans="2:13"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</row>
    <row r="66" spans="2:13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</row>
    <row r="67" spans="2:13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</row>
  </sheetData>
  <mergeCells count="15">
    <mergeCell ref="B5:C6"/>
    <mergeCell ref="D5:E6"/>
    <mergeCell ref="F5:M5"/>
    <mergeCell ref="F6:G7"/>
    <mergeCell ref="H6:I7"/>
    <mergeCell ref="J6:K7"/>
    <mergeCell ref="L6:M6"/>
    <mergeCell ref="B7:C9"/>
    <mergeCell ref="D7:E9"/>
    <mergeCell ref="L7:M7"/>
    <mergeCell ref="F8:G9"/>
    <mergeCell ref="H8:I9"/>
    <mergeCell ref="J8:K9"/>
    <mergeCell ref="L8:M8"/>
    <mergeCell ref="L9:M9"/>
  </mergeCells>
  <printOptions horizontalCentered="1"/>
  <pageMargins left="0.39370078740157483" right="0.39370078740157483" top="0.78740157480314965" bottom="0.39370078740157483" header="0.31496062992125984" footer="0.31496062992125984"/>
  <pageSetup paperSize="9" scale="85" orientation="landscape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>
  <sheetPr>
    <tabColor rgb="FF00B050"/>
  </sheetPr>
  <dimension ref="A1:G98"/>
  <sheetViews>
    <sheetView workbookViewId="0">
      <selection activeCell="E20" sqref="E20"/>
    </sheetView>
  </sheetViews>
  <sheetFormatPr defaultColWidth="8.75" defaultRowHeight="21"/>
  <cols>
    <col min="1" max="1" width="22.875" style="47" customWidth="1"/>
    <col min="2" max="3" width="20.625" style="38" customWidth="1"/>
    <col min="4" max="7" width="20.875" style="38" customWidth="1"/>
    <col min="8" max="16384" width="8.75" style="38"/>
  </cols>
  <sheetData>
    <row r="1" spans="1:7" s="39" customFormat="1" ht="19.5" customHeight="1">
      <c r="A1" s="116" t="s">
        <v>1097</v>
      </c>
    </row>
    <row r="2" spans="1:7" s="39" customFormat="1" ht="19.5" customHeight="1">
      <c r="A2" s="116" t="s">
        <v>1098</v>
      </c>
    </row>
    <row r="3" spans="1:7" s="39" customFormat="1" ht="19.5" customHeight="1">
      <c r="A3" s="116" t="s">
        <v>1586</v>
      </c>
      <c r="G3" s="51"/>
    </row>
    <row r="4" spans="1:7" s="37" customFormat="1" ht="10.5" customHeight="1">
      <c r="E4" s="76"/>
    </row>
    <row r="5" spans="1:7" s="37" customFormat="1" ht="24.75" customHeight="1">
      <c r="A5" s="377"/>
      <c r="B5" s="1116" t="s">
        <v>118</v>
      </c>
      <c r="C5" s="365" t="s">
        <v>1099</v>
      </c>
      <c r="D5" s="1089" t="s">
        <v>1100</v>
      </c>
      <c r="E5" s="1090"/>
      <c r="F5" s="1090"/>
      <c r="G5" s="1090"/>
    </row>
    <row r="6" spans="1:7" s="37" customFormat="1" ht="23.25" customHeight="1">
      <c r="A6" s="439" t="s">
        <v>63</v>
      </c>
      <c r="B6" s="1071"/>
      <c r="C6" s="300" t="s">
        <v>1093</v>
      </c>
      <c r="D6" s="430" t="s">
        <v>118</v>
      </c>
      <c r="E6" s="1089" t="s">
        <v>1101</v>
      </c>
      <c r="F6" s="1090"/>
      <c r="G6" s="1090"/>
    </row>
    <row r="7" spans="1:7" s="37" customFormat="1" ht="19.5" customHeight="1">
      <c r="A7" s="1109" t="s">
        <v>1096</v>
      </c>
      <c r="B7" s="1038" t="s">
        <v>36</v>
      </c>
      <c r="C7" s="1071" t="s">
        <v>1102</v>
      </c>
      <c r="D7" s="1117" t="s">
        <v>110</v>
      </c>
      <c r="E7" s="433" t="s">
        <v>1103</v>
      </c>
      <c r="F7" s="433" t="s">
        <v>1104</v>
      </c>
      <c r="G7" s="442" t="s">
        <v>1105</v>
      </c>
    </row>
    <row r="8" spans="1:7" s="37" customFormat="1" ht="19.5" customHeight="1">
      <c r="A8" s="1109"/>
      <c r="B8" s="1038"/>
      <c r="C8" s="1071"/>
      <c r="D8" s="1117"/>
      <c r="E8" s="431" t="s">
        <v>1106</v>
      </c>
      <c r="F8" s="435" t="s">
        <v>1107</v>
      </c>
      <c r="G8" s="464" t="s">
        <v>1108</v>
      </c>
    </row>
    <row r="9" spans="1:7" s="77" customFormat="1" ht="12" customHeight="1">
      <c r="A9" s="1111"/>
      <c r="B9" s="443"/>
      <c r="C9" s="516"/>
      <c r="D9" s="516"/>
      <c r="E9" s="516"/>
      <c r="F9" s="711"/>
      <c r="G9" s="708"/>
    </row>
    <row r="10" spans="1:7" ht="24" customHeight="1">
      <c r="A10" s="555" t="s">
        <v>1615</v>
      </c>
      <c r="B10" s="688">
        <f>SUM(B11:B18)</f>
        <v>145179</v>
      </c>
      <c r="C10" s="817">
        <f>SUM(C11:C18)</f>
        <v>143166</v>
      </c>
      <c r="D10" s="822">
        <f t="shared" ref="D10:G10" si="0">SUM(D11:D18)</f>
        <v>2013</v>
      </c>
      <c r="E10" s="822">
        <f t="shared" si="0"/>
        <v>1787</v>
      </c>
      <c r="F10" s="822">
        <f t="shared" si="0"/>
        <v>161</v>
      </c>
      <c r="G10" s="771">
        <f t="shared" si="0"/>
        <v>65</v>
      </c>
    </row>
    <row r="11" spans="1:7" ht="24" customHeight="1">
      <c r="A11" s="84" t="s">
        <v>1181</v>
      </c>
      <c r="B11" s="557">
        <f>SUM(C11:D11)</f>
        <v>10845</v>
      </c>
      <c r="C11" s="596">
        <v>10827</v>
      </c>
      <c r="D11" s="597">
        <v>18</v>
      </c>
      <c r="E11" s="597">
        <v>17</v>
      </c>
      <c r="F11" s="597">
        <v>1</v>
      </c>
      <c r="G11" s="769" t="s">
        <v>220</v>
      </c>
    </row>
    <row r="12" spans="1:7" ht="24" customHeight="1">
      <c r="A12" s="84" t="s">
        <v>1216</v>
      </c>
      <c r="B12" s="557">
        <f t="shared" ref="B12:B18" si="1">SUM(C12:D12)</f>
        <v>26229</v>
      </c>
      <c r="C12" s="596">
        <v>25986</v>
      </c>
      <c r="D12" s="597">
        <v>243</v>
      </c>
      <c r="E12" s="597">
        <v>231</v>
      </c>
      <c r="F12" s="597">
        <v>4</v>
      </c>
      <c r="G12" s="769">
        <v>8</v>
      </c>
    </row>
    <row r="13" spans="1:7" ht="24" customHeight="1">
      <c r="A13" s="84" t="s">
        <v>1217</v>
      </c>
      <c r="B13" s="557">
        <f t="shared" si="1"/>
        <v>20620</v>
      </c>
      <c r="C13" s="596">
        <v>20432</v>
      </c>
      <c r="D13" s="597">
        <v>188</v>
      </c>
      <c r="E13" s="597">
        <v>176</v>
      </c>
      <c r="F13" s="597">
        <v>8</v>
      </c>
      <c r="G13" s="769">
        <v>4</v>
      </c>
    </row>
    <row r="14" spans="1:7" ht="24" customHeight="1">
      <c r="A14" s="84" t="s">
        <v>1218</v>
      </c>
      <c r="B14" s="557">
        <f t="shared" si="1"/>
        <v>40983</v>
      </c>
      <c r="C14" s="596">
        <v>40338</v>
      </c>
      <c r="D14" s="597">
        <v>645</v>
      </c>
      <c r="E14" s="597">
        <v>621</v>
      </c>
      <c r="F14" s="597">
        <v>16</v>
      </c>
      <c r="G14" s="769">
        <v>8</v>
      </c>
    </row>
    <row r="15" spans="1:7" ht="24" customHeight="1">
      <c r="A15" s="84" t="s">
        <v>177</v>
      </c>
      <c r="B15" s="557">
        <f t="shared" si="1"/>
        <v>32657</v>
      </c>
      <c r="C15" s="596">
        <v>32188</v>
      </c>
      <c r="D15" s="597">
        <v>469</v>
      </c>
      <c r="E15" s="597">
        <v>397</v>
      </c>
      <c r="F15" s="597">
        <v>51</v>
      </c>
      <c r="G15" s="769">
        <v>21</v>
      </c>
    </row>
    <row r="16" spans="1:7" ht="24" customHeight="1">
      <c r="A16" s="84" t="s">
        <v>178</v>
      </c>
      <c r="B16" s="557">
        <f t="shared" si="1"/>
        <v>9053</v>
      </c>
      <c r="C16" s="596">
        <v>8889</v>
      </c>
      <c r="D16" s="597">
        <v>164</v>
      </c>
      <c r="E16" s="597">
        <v>136</v>
      </c>
      <c r="F16" s="597">
        <v>20</v>
      </c>
      <c r="G16" s="769">
        <v>8</v>
      </c>
    </row>
    <row r="17" spans="1:7" ht="24" customHeight="1">
      <c r="A17" s="84" t="s">
        <v>179</v>
      </c>
      <c r="B17" s="557">
        <f t="shared" si="1"/>
        <v>4315</v>
      </c>
      <c r="C17" s="596">
        <v>4109</v>
      </c>
      <c r="D17" s="597">
        <v>206</v>
      </c>
      <c r="E17" s="597">
        <v>157</v>
      </c>
      <c r="F17" s="597">
        <v>41</v>
      </c>
      <c r="G17" s="769">
        <v>8</v>
      </c>
    </row>
    <row r="18" spans="1:7" ht="24" customHeight="1">
      <c r="A18" s="556" t="s">
        <v>1614</v>
      </c>
      <c r="B18" s="558">
        <f t="shared" si="1"/>
        <v>477</v>
      </c>
      <c r="C18" s="816">
        <v>397</v>
      </c>
      <c r="D18" s="820">
        <v>80</v>
      </c>
      <c r="E18" s="820">
        <v>52</v>
      </c>
      <c r="F18" s="820">
        <v>20</v>
      </c>
      <c r="G18" s="821">
        <v>8</v>
      </c>
    </row>
    <row r="19" spans="1:7">
      <c r="B19" s="43"/>
      <c r="C19" s="43"/>
      <c r="D19" s="43"/>
      <c r="E19" s="43"/>
      <c r="F19" s="43"/>
      <c r="G19" s="43"/>
    </row>
    <row r="20" spans="1:7">
      <c r="B20" s="43"/>
      <c r="C20" s="43"/>
      <c r="D20" s="43"/>
      <c r="E20" s="43"/>
      <c r="F20" s="43"/>
      <c r="G20" s="43"/>
    </row>
    <row r="21" spans="1:7">
      <c r="B21" s="43"/>
      <c r="C21" s="43"/>
      <c r="D21" s="43"/>
      <c r="E21" s="43"/>
      <c r="F21" s="43"/>
      <c r="G21" s="43"/>
    </row>
    <row r="22" spans="1:7">
      <c r="B22" s="43"/>
      <c r="C22" s="43"/>
      <c r="D22" s="43"/>
      <c r="E22" s="43"/>
      <c r="F22" s="43"/>
      <c r="G22" s="43"/>
    </row>
    <row r="23" spans="1:7">
      <c r="B23" s="43"/>
      <c r="C23" s="43"/>
      <c r="D23" s="43"/>
      <c r="E23" s="43"/>
      <c r="F23" s="43"/>
      <c r="G23" s="43"/>
    </row>
    <row r="24" spans="1:7">
      <c r="B24" s="43"/>
      <c r="C24" s="43"/>
      <c r="D24" s="43"/>
      <c r="E24" s="43"/>
      <c r="F24" s="43"/>
      <c r="G24" s="43"/>
    </row>
    <row r="25" spans="1:7">
      <c r="B25" s="43"/>
      <c r="C25" s="43"/>
      <c r="D25" s="43"/>
      <c r="E25" s="43"/>
      <c r="F25" s="43"/>
      <c r="G25" s="43"/>
    </row>
    <row r="26" spans="1:7">
      <c r="B26" s="43"/>
      <c r="C26" s="43"/>
      <c r="D26" s="43"/>
      <c r="E26" s="43"/>
      <c r="F26" s="43"/>
      <c r="G26" s="43"/>
    </row>
    <row r="27" spans="1:7">
      <c r="B27" s="43"/>
      <c r="C27" s="43"/>
      <c r="D27" s="43"/>
      <c r="E27" s="43"/>
      <c r="F27" s="43"/>
      <c r="G27" s="43"/>
    </row>
    <row r="28" spans="1:7">
      <c r="B28" s="43"/>
      <c r="C28" s="43"/>
      <c r="D28" s="43"/>
      <c r="E28" s="43"/>
      <c r="F28" s="43"/>
      <c r="G28" s="43"/>
    </row>
    <row r="29" spans="1:7">
      <c r="B29" s="43"/>
      <c r="C29" s="43"/>
      <c r="D29" s="43"/>
      <c r="E29" s="43"/>
      <c r="F29" s="43"/>
      <c r="G29" s="43"/>
    </row>
    <row r="30" spans="1:7">
      <c r="B30" s="43"/>
      <c r="C30" s="43"/>
      <c r="D30" s="43"/>
      <c r="E30" s="43"/>
      <c r="F30" s="43"/>
      <c r="G30" s="43"/>
    </row>
    <row r="31" spans="1:7">
      <c r="B31" s="43"/>
      <c r="C31" s="43"/>
      <c r="D31" s="43"/>
      <c r="E31" s="43"/>
      <c r="F31" s="43"/>
      <c r="G31" s="43"/>
    </row>
    <row r="32" spans="1:7">
      <c r="B32" s="43"/>
      <c r="C32" s="43"/>
      <c r="D32" s="43"/>
      <c r="E32" s="43"/>
      <c r="F32" s="43"/>
      <c r="G32" s="43"/>
    </row>
    <row r="33" spans="2:7">
      <c r="B33" s="43"/>
      <c r="C33" s="43"/>
      <c r="D33" s="43"/>
      <c r="E33" s="43"/>
      <c r="F33" s="43"/>
      <c r="G33" s="43"/>
    </row>
    <row r="34" spans="2:7">
      <c r="B34" s="43"/>
      <c r="C34" s="43"/>
      <c r="D34" s="43"/>
      <c r="E34" s="43"/>
      <c r="F34" s="43"/>
      <c r="G34" s="43"/>
    </row>
    <row r="35" spans="2:7">
      <c r="B35" s="43"/>
      <c r="C35" s="43"/>
      <c r="D35" s="43"/>
      <c r="E35" s="43"/>
      <c r="F35" s="43"/>
      <c r="G35" s="43"/>
    </row>
    <row r="36" spans="2:7">
      <c r="B36" s="43"/>
      <c r="C36" s="43"/>
      <c r="D36" s="43"/>
      <c r="E36" s="43"/>
      <c r="F36" s="43"/>
      <c r="G36" s="43"/>
    </row>
    <row r="37" spans="2:7">
      <c r="B37" s="43"/>
      <c r="C37" s="43"/>
      <c r="D37" s="43"/>
      <c r="E37" s="43"/>
      <c r="F37" s="43"/>
      <c r="G37" s="43"/>
    </row>
    <row r="38" spans="2:7">
      <c r="B38" s="43"/>
      <c r="C38" s="43"/>
      <c r="D38" s="43"/>
      <c r="E38" s="43"/>
      <c r="F38" s="43"/>
      <c r="G38" s="43"/>
    </row>
    <row r="39" spans="2:7">
      <c r="B39" s="43"/>
      <c r="C39" s="43"/>
      <c r="D39" s="43"/>
      <c r="E39" s="43"/>
      <c r="F39" s="43"/>
      <c r="G39" s="43"/>
    </row>
    <row r="40" spans="2:7">
      <c r="B40" s="43"/>
      <c r="C40" s="43"/>
      <c r="D40" s="43"/>
      <c r="E40" s="43"/>
      <c r="F40" s="43"/>
      <c r="G40" s="43"/>
    </row>
    <row r="41" spans="2:7">
      <c r="B41" s="43"/>
      <c r="C41" s="43"/>
      <c r="D41" s="43"/>
      <c r="E41" s="43"/>
      <c r="F41" s="43"/>
      <c r="G41" s="43"/>
    </row>
    <row r="42" spans="2:7">
      <c r="B42" s="43"/>
      <c r="C42" s="43"/>
      <c r="D42" s="43"/>
      <c r="E42" s="43"/>
      <c r="F42" s="43"/>
      <c r="G42" s="43"/>
    </row>
    <row r="43" spans="2:7">
      <c r="B43" s="43"/>
      <c r="C43" s="43"/>
      <c r="D43" s="43"/>
      <c r="E43" s="43"/>
      <c r="F43" s="43"/>
      <c r="G43" s="43"/>
    </row>
    <row r="44" spans="2:7">
      <c r="B44" s="43"/>
      <c r="C44" s="43"/>
      <c r="D44" s="43"/>
      <c r="E44" s="43"/>
      <c r="F44" s="43"/>
      <c r="G44" s="43"/>
    </row>
    <row r="45" spans="2:7">
      <c r="B45" s="43"/>
      <c r="C45" s="43"/>
      <c r="D45" s="43"/>
      <c r="E45" s="43"/>
      <c r="F45" s="43"/>
      <c r="G45" s="43"/>
    </row>
    <row r="46" spans="2:7">
      <c r="B46" s="43"/>
      <c r="C46" s="43"/>
      <c r="D46" s="43"/>
      <c r="E46" s="43"/>
      <c r="F46" s="43"/>
      <c r="G46" s="43"/>
    </row>
    <row r="47" spans="2:7">
      <c r="B47" s="43"/>
      <c r="C47" s="43"/>
      <c r="D47" s="43"/>
      <c r="E47" s="43"/>
      <c r="F47" s="43"/>
      <c r="G47" s="43"/>
    </row>
    <row r="48" spans="2:7">
      <c r="B48" s="43"/>
      <c r="C48" s="43"/>
      <c r="D48" s="43"/>
      <c r="E48" s="43"/>
      <c r="F48" s="43"/>
      <c r="G48" s="43"/>
    </row>
    <row r="49" spans="2:7">
      <c r="B49" s="43"/>
      <c r="C49" s="43"/>
      <c r="D49" s="43"/>
      <c r="E49" s="43"/>
      <c r="F49" s="43"/>
      <c r="G49" s="43"/>
    </row>
    <row r="50" spans="2:7">
      <c r="B50" s="43"/>
      <c r="C50" s="43"/>
      <c r="D50" s="43"/>
      <c r="E50" s="43"/>
      <c r="F50" s="43"/>
      <c r="G50" s="43"/>
    </row>
    <row r="51" spans="2:7">
      <c r="B51" s="43"/>
      <c r="C51" s="43"/>
      <c r="D51" s="43"/>
      <c r="E51" s="43"/>
      <c r="F51" s="43"/>
      <c r="G51" s="43"/>
    </row>
    <row r="52" spans="2:7">
      <c r="B52" s="43"/>
      <c r="C52" s="43"/>
      <c r="D52" s="43"/>
      <c r="E52" s="43"/>
      <c r="F52" s="43"/>
      <c r="G52" s="43"/>
    </row>
    <row r="53" spans="2:7">
      <c r="B53" s="43"/>
      <c r="C53" s="43"/>
      <c r="D53" s="43"/>
      <c r="E53" s="43"/>
      <c r="F53" s="43"/>
      <c r="G53" s="43"/>
    </row>
    <row r="54" spans="2:7">
      <c r="B54" s="43"/>
      <c r="C54" s="43"/>
      <c r="D54" s="43"/>
      <c r="E54" s="43"/>
      <c r="F54" s="43"/>
      <c r="G54" s="43"/>
    </row>
    <row r="55" spans="2:7">
      <c r="B55" s="43"/>
      <c r="C55" s="43"/>
      <c r="D55" s="43"/>
      <c r="E55" s="43"/>
      <c r="F55" s="43"/>
      <c r="G55" s="43"/>
    </row>
    <row r="56" spans="2:7">
      <c r="B56" s="43"/>
      <c r="C56" s="43"/>
      <c r="D56" s="43"/>
      <c r="E56" s="43"/>
      <c r="F56" s="43"/>
      <c r="G56" s="43"/>
    </row>
    <row r="57" spans="2:7">
      <c r="B57" s="43"/>
      <c r="C57" s="43"/>
      <c r="D57" s="43"/>
      <c r="E57" s="43"/>
      <c r="F57" s="43"/>
      <c r="G57" s="43"/>
    </row>
    <row r="58" spans="2:7">
      <c r="B58" s="43"/>
      <c r="C58" s="43"/>
      <c r="D58" s="43"/>
      <c r="E58" s="43"/>
      <c r="F58" s="43"/>
      <c r="G58" s="43"/>
    </row>
    <row r="59" spans="2:7">
      <c r="B59" s="43"/>
      <c r="C59" s="43"/>
      <c r="D59" s="43"/>
      <c r="E59" s="43"/>
      <c r="F59" s="43"/>
      <c r="G59" s="43"/>
    </row>
    <row r="60" spans="2:7">
      <c r="B60" s="43"/>
      <c r="C60" s="43"/>
      <c r="D60" s="43"/>
      <c r="E60" s="43"/>
      <c r="F60" s="43"/>
      <c r="G60" s="43"/>
    </row>
    <row r="61" spans="2:7">
      <c r="B61" s="43"/>
      <c r="C61" s="43"/>
      <c r="D61" s="43"/>
      <c r="E61" s="43"/>
      <c r="F61" s="43"/>
      <c r="G61" s="43"/>
    </row>
    <row r="62" spans="2:7">
      <c r="B62" s="43"/>
      <c r="C62" s="43"/>
      <c r="D62" s="43"/>
      <c r="E62" s="43"/>
      <c r="F62" s="43"/>
      <c r="G62" s="43"/>
    </row>
    <row r="63" spans="2:7">
      <c r="B63" s="43"/>
      <c r="C63" s="43"/>
      <c r="D63" s="43"/>
      <c r="E63" s="43"/>
      <c r="F63" s="43"/>
      <c r="G63" s="43"/>
    </row>
    <row r="64" spans="2:7">
      <c r="B64" s="43"/>
      <c r="C64" s="43"/>
      <c r="D64" s="43"/>
      <c r="E64" s="43"/>
      <c r="F64" s="43"/>
      <c r="G64" s="43"/>
    </row>
    <row r="65" spans="2:7">
      <c r="B65" s="43"/>
      <c r="C65" s="43"/>
      <c r="D65" s="43"/>
      <c r="E65" s="43"/>
      <c r="F65" s="43"/>
      <c r="G65" s="43"/>
    </row>
    <row r="66" spans="2:7">
      <c r="B66" s="43"/>
      <c r="C66" s="43"/>
      <c r="D66" s="43"/>
      <c r="E66" s="43"/>
      <c r="F66" s="43"/>
      <c r="G66" s="43"/>
    </row>
    <row r="67" spans="2:7">
      <c r="B67" s="43"/>
      <c r="C67" s="43"/>
      <c r="D67" s="43"/>
      <c r="E67" s="43"/>
      <c r="F67" s="43"/>
      <c r="G67" s="43"/>
    </row>
    <row r="68" spans="2:7">
      <c r="B68" s="43"/>
      <c r="C68" s="43"/>
      <c r="D68" s="43"/>
      <c r="E68" s="43"/>
      <c r="F68" s="43"/>
      <c r="G68" s="43"/>
    </row>
    <row r="69" spans="2:7">
      <c r="B69" s="43"/>
      <c r="C69" s="43"/>
      <c r="D69" s="43"/>
      <c r="E69" s="43"/>
      <c r="F69" s="43"/>
      <c r="G69" s="43"/>
    </row>
    <row r="70" spans="2:7">
      <c r="B70" s="43"/>
      <c r="C70" s="43"/>
      <c r="D70" s="43"/>
      <c r="E70" s="43"/>
      <c r="F70" s="43"/>
      <c r="G70" s="43"/>
    </row>
    <row r="71" spans="2:7">
      <c r="B71" s="43"/>
      <c r="C71" s="43"/>
      <c r="D71" s="43"/>
      <c r="E71" s="43"/>
      <c r="F71" s="43"/>
      <c r="G71" s="43"/>
    </row>
    <row r="72" spans="2:7">
      <c r="B72" s="43"/>
      <c r="C72" s="43"/>
      <c r="D72" s="43"/>
      <c r="E72" s="43"/>
      <c r="F72" s="43"/>
      <c r="G72" s="43"/>
    </row>
    <row r="73" spans="2:7">
      <c r="B73" s="43"/>
      <c r="C73" s="43"/>
      <c r="D73" s="43"/>
      <c r="E73" s="43"/>
      <c r="F73" s="43"/>
      <c r="G73" s="43"/>
    </row>
    <row r="74" spans="2:7">
      <c r="B74" s="43"/>
      <c r="C74" s="43"/>
      <c r="D74" s="43"/>
      <c r="E74" s="43"/>
      <c r="F74" s="43"/>
      <c r="G74" s="43"/>
    </row>
    <row r="75" spans="2:7">
      <c r="B75" s="43"/>
      <c r="C75" s="43"/>
      <c r="D75" s="43"/>
      <c r="E75" s="43"/>
      <c r="F75" s="43"/>
      <c r="G75" s="43"/>
    </row>
    <row r="76" spans="2:7">
      <c r="B76" s="43"/>
      <c r="C76" s="43"/>
      <c r="D76" s="43"/>
      <c r="E76" s="43"/>
      <c r="F76" s="43"/>
      <c r="G76" s="43"/>
    </row>
    <row r="77" spans="2:7">
      <c r="B77" s="43"/>
      <c r="C77" s="43"/>
      <c r="D77" s="43"/>
      <c r="E77" s="43"/>
      <c r="F77" s="43"/>
      <c r="G77" s="43"/>
    </row>
    <row r="78" spans="2:7">
      <c r="B78" s="43"/>
      <c r="C78" s="43"/>
      <c r="D78" s="43"/>
      <c r="E78" s="43"/>
      <c r="F78" s="43"/>
      <c r="G78" s="43"/>
    </row>
    <row r="79" spans="2:7">
      <c r="B79" s="43"/>
      <c r="C79" s="43"/>
      <c r="D79" s="43"/>
      <c r="E79" s="43"/>
      <c r="F79" s="43"/>
      <c r="G79" s="43"/>
    </row>
    <row r="80" spans="2:7">
      <c r="B80" s="43"/>
      <c r="C80" s="43"/>
      <c r="D80" s="43"/>
      <c r="E80" s="43"/>
      <c r="F80" s="43"/>
      <c r="G80" s="43"/>
    </row>
    <row r="81" spans="2:7">
      <c r="B81" s="43"/>
      <c r="C81" s="43"/>
      <c r="D81" s="43"/>
      <c r="E81" s="43"/>
      <c r="F81" s="43"/>
      <c r="G81" s="43"/>
    </row>
    <row r="82" spans="2:7">
      <c r="B82" s="43"/>
      <c r="C82" s="43"/>
      <c r="D82" s="43"/>
      <c r="E82" s="43"/>
      <c r="F82" s="43"/>
      <c r="G82" s="43"/>
    </row>
    <row r="83" spans="2:7">
      <c r="B83" s="43"/>
      <c r="C83" s="43"/>
      <c r="D83" s="43"/>
      <c r="E83" s="43"/>
      <c r="F83" s="43"/>
      <c r="G83" s="43"/>
    </row>
    <row r="84" spans="2:7">
      <c r="B84" s="43"/>
      <c r="C84" s="43"/>
      <c r="D84" s="43"/>
      <c r="E84" s="43"/>
      <c r="F84" s="43"/>
      <c r="G84" s="43"/>
    </row>
    <row r="85" spans="2:7">
      <c r="B85" s="43"/>
      <c r="C85" s="43"/>
      <c r="D85" s="43"/>
      <c r="E85" s="43"/>
      <c r="F85" s="43"/>
      <c r="G85" s="43"/>
    </row>
    <row r="86" spans="2:7">
      <c r="B86" s="43"/>
      <c r="C86" s="43"/>
      <c r="D86" s="43"/>
      <c r="E86" s="43"/>
      <c r="F86" s="43"/>
      <c r="G86" s="43"/>
    </row>
    <row r="87" spans="2:7">
      <c r="B87" s="43"/>
      <c r="C87" s="43"/>
      <c r="D87" s="43"/>
      <c r="E87" s="43"/>
      <c r="F87" s="43"/>
      <c r="G87" s="43"/>
    </row>
    <row r="88" spans="2:7">
      <c r="B88" s="43"/>
      <c r="C88" s="43"/>
      <c r="D88" s="43"/>
      <c r="E88" s="43"/>
      <c r="F88" s="43"/>
      <c r="G88" s="43"/>
    </row>
    <row r="89" spans="2:7">
      <c r="B89" s="43"/>
      <c r="C89" s="43"/>
      <c r="D89" s="43"/>
      <c r="E89" s="43"/>
      <c r="F89" s="43"/>
      <c r="G89" s="43"/>
    </row>
    <row r="90" spans="2:7">
      <c r="B90" s="43"/>
      <c r="C90" s="43"/>
      <c r="D90" s="43"/>
      <c r="E90" s="43"/>
      <c r="F90" s="43"/>
      <c r="G90" s="43"/>
    </row>
    <row r="91" spans="2:7">
      <c r="B91" s="43"/>
      <c r="C91" s="43"/>
      <c r="D91" s="43"/>
      <c r="E91" s="43"/>
      <c r="F91" s="43"/>
      <c r="G91" s="43"/>
    </row>
    <row r="92" spans="2:7">
      <c r="B92" s="43"/>
      <c r="C92" s="43"/>
      <c r="D92" s="43"/>
      <c r="E92" s="43"/>
      <c r="F92" s="43"/>
      <c r="G92" s="43"/>
    </row>
    <row r="93" spans="2:7">
      <c r="B93" s="43"/>
      <c r="C93" s="43"/>
      <c r="D93" s="43"/>
      <c r="E93" s="43"/>
      <c r="F93" s="43"/>
      <c r="G93" s="43"/>
    </row>
    <row r="94" spans="2:7">
      <c r="B94" s="43"/>
      <c r="C94" s="43"/>
      <c r="D94" s="43"/>
      <c r="E94" s="43"/>
      <c r="F94" s="43"/>
      <c r="G94" s="43"/>
    </row>
    <row r="95" spans="2:7">
      <c r="B95" s="43"/>
      <c r="C95" s="43"/>
      <c r="D95" s="43"/>
      <c r="E95" s="43"/>
      <c r="F95" s="43"/>
      <c r="G95" s="43"/>
    </row>
    <row r="96" spans="2:7">
      <c r="B96" s="43"/>
      <c r="C96" s="43"/>
      <c r="D96" s="43"/>
      <c r="E96" s="43"/>
      <c r="F96" s="43"/>
      <c r="G96" s="43"/>
    </row>
    <row r="97" spans="2:7">
      <c r="B97" s="43"/>
      <c r="C97" s="43"/>
      <c r="D97" s="43"/>
      <c r="E97" s="43"/>
      <c r="F97" s="43"/>
      <c r="G97" s="43"/>
    </row>
    <row r="98" spans="2:7">
      <c r="B98" s="43"/>
      <c r="C98" s="43"/>
      <c r="D98" s="43"/>
      <c r="E98" s="43"/>
      <c r="F98" s="43"/>
      <c r="G98" s="43"/>
    </row>
  </sheetData>
  <mergeCells count="7">
    <mergeCell ref="A7:A9"/>
    <mergeCell ref="B5:B6"/>
    <mergeCell ref="D5:G5"/>
    <mergeCell ref="E6:G6"/>
    <mergeCell ref="B7:B8"/>
    <mergeCell ref="C7:C8"/>
    <mergeCell ref="D7:D8"/>
  </mergeCells>
  <printOptions horizontalCentered="1"/>
  <pageMargins left="0.39370078740157483" right="0.39370078740157483" top="0.78740157480314965" bottom="0.39370078740157483" header="0.31496062992125984" footer="0.31496062992125984"/>
  <pageSetup paperSize="9" scale="85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>
  <sheetPr>
    <tabColor rgb="FF00B050"/>
  </sheetPr>
  <dimension ref="A1:J98"/>
  <sheetViews>
    <sheetView workbookViewId="0">
      <selection activeCell="E20" sqref="E20"/>
    </sheetView>
  </sheetViews>
  <sheetFormatPr defaultColWidth="8.75" defaultRowHeight="21"/>
  <cols>
    <col min="1" max="1" width="23.5" style="47" customWidth="1"/>
    <col min="2" max="2" width="13.5" style="38" customWidth="1"/>
    <col min="3" max="10" width="13.875" style="38" customWidth="1"/>
    <col min="11" max="16384" width="8.75" style="38"/>
  </cols>
  <sheetData>
    <row r="1" spans="1:10" s="39" customFormat="1" ht="19.5" customHeight="1">
      <c r="A1" s="116" t="s">
        <v>1109</v>
      </c>
    </row>
    <row r="2" spans="1:10" s="39" customFormat="1" ht="19.5" customHeight="1">
      <c r="A2" s="116" t="s">
        <v>1098</v>
      </c>
    </row>
    <row r="3" spans="1:10" s="39" customFormat="1" ht="19.5" customHeight="1">
      <c r="A3" s="116" t="s">
        <v>1811</v>
      </c>
    </row>
    <row r="4" spans="1:10" s="37" customFormat="1" ht="10.5" customHeight="1"/>
    <row r="5" spans="1:10" s="37" customFormat="1" ht="23.25" customHeight="1">
      <c r="A5" s="377"/>
      <c r="B5" s="1089" t="s">
        <v>1100</v>
      </c>
      <c r="C5" s="1090"/>
      <c r="D5" s="1090"/>
      <c r="E5" s="1090"/>
      <c r="F5" s="1090"/>
      <c r="G5" s="1090"/>
      <c r="H5" s="1090"/>
      <c r="I5" s="1090"/>
      <c r="J5" s="1090"/>
    </row>
    <row r="6" spans="1:10" s="37" customFormat="1" ht="25.5" customHeight="1">
      <c r="A6" s="439" t="s">
        <v>63</v>
      </c>
      <c r="B6" s="438" t="s">
        <v>118</v>
      </c>
      <c r="C6" s="1089" t="s">
        <v>1110</v>
      </c>
      <c r="D6" s="1118"/>
      <c r="E6" s="1118"/>
      <c r="F6" s="1118"/>
      <c r="G6" s="1118"/>
      <c r="H6" s="1118"/>
      <c r="I6" s="1118"/>
      <c r="J6" s="1118"/>
    </row>
    <row r="7" spans="1:10" s="37" customFormat="1" ht="19.5" customHeight="1">
      <c r="A7" s="1109" t="s">
        <v>1096</v>
      </c>
      <c r="B7" s="1117" t="s">
        <v>110</v>
      </c>
      <c r="C7" s="429" t="s">
        <v>1111</v>
      </c>
      <c r="D7" s="466" t="s">
        <v>1112</v>
      </c>
      <c r="E7" s="466" t="s">
        <v>1113</v>
      </c>
      <c r="F7" s="466" t="s">
        <v>1114</v>
      </c>
      <c r="G7" s="466" t="s">
        <v>1115</v>
      </c>
      <c r="H7" s="294" t="s">
        <v>1116</v>
      </c>
      <c r="I7" s="294" t="s">
        <v>1117</v>
      </c>
      <c r="J7" s="428" t="s">
        <v>1118</v>
      </c>
    </row>
    <row r="8" spans="1:10" s="37" customFormat="1" ht="19.5" customHeight="1">
      <c r="A8" s="1109"/>
      <c r="B8" s="1117"/>
      <c r="C8" s="439" t="s">
        <v>1119</v>
      </c>
      <c r="D8" s="439" t="s">
        <v>1120</v>
      </c>
      <c r="E8" s="439" t="s">
        <v>1120</v>
      </c>
      <c r="F8" s="439" t="s">
        <v>1120</v>
      </c>
      <c r="G8" s="439" t="s">
        <v>1120</v>
      </c>
      <c r="H8" s="439" t="s">
        <v>1120</v>
      </c>
      <c r="I8" s="439" t="s">
        <v>1120</v>
      </c>
      <c r="J8" s="437" t="s">
        <v>1121</v>
      </c>
    </row>
    <row r="9" spans="1:10" s="77" customFormat="1">
      <c r="A9" s="1111"/>
      <c r="B9" s="443"/>
      <c r="C9" s="516"/>
      <c r="D9" s="516"/>
      <c r="E9" s="516"/>
      <c r="F9" s="516"/>
      <c r="G9" s="516"/>
      <c r="H9" s="516"/>
      <c r="I9" s="516"/>
      <c r="J9" s="713" t="s">
        <v>1122</v>
      </c>
    </row>
    <row r="10" spans="1:10" ht="24" customHeight="1">
      <c r="A10" s="555" t="s">
        <v>1615</v>
      </c>
      <c r="B10" s="477">
        <f>SUM(C10:J10)</f>
        <v>2013</v>
      </c>
      <c r="C10" s="813">
        <f>SUM(C11:C18)</f>
        <v>351</v>
      </c>
      <c r="D10" s="813">
        <f t="shared" ref="D10:J10" si="0">SUM(D11:D18)</f>
        <v>419</v>
      </c>
      <c r="E10" s="813">
        <f t="shared" si="0"/>
        <v>150</v>
      </c>
      <c r="F10" s="813">
        <f t="shared" si="0"/>
        <v>189</v>
      </c>
      <c r="G10" s="817">
        <f t="shared" si="0"/>
        <v>483</v>
      </c>
      <c r="H10" s="817">
        <f t="shared" si="0"/>
        <v>385</v>
      </c>
      <c r="I10" s="817">
        <f t="shared" si="0"/>
        <v>28</v>
      </c>
      <c r="J10" s="817">
        <f t="shared" si="0"/>
        <v>8</v>
      </c>
    </row>
    <row r="11" spans="1:10" ht="24" customHeight="1">
      <c r="A11" s="84" t="s">
        <v>1181</v>
      </c>
      <c r="B11" s="478">
        <f>SUM(C11:J11)</f>
        <v>18</v>
      </c>
      <c r="C11" s="595">
        <v>4</v>
      </c>
      <c r="D11" s="595">
        <v>10</v>
      </c>
      <c r="E11" s="595" t="s">
        <v>220</v>
      </c>
      <c r="F11" s="595" t="s">
        <v>220</v>
      </c>
      <c r="G11" s="596">
        <v>4</v>
      </c>
      <c r="H11" s="596" t="s">
        <v>220</v>
      </c>
      <c r="I11" s="596" t="s">
        <v>220</v>
      </c>
      <c r="J11" s="596" t="s">
        <v>220</v>
      </c>
    </row>
    <row r="12" spans="1:10" ht="24" customHeight="1">
      <c r="A12" s="84" t="s">
        <v>1216</v>
      </c>
      <c r="B12" s="478">
        <f t="shared" ref="B12:B18" si="1">SUM(C12:J12)</f>
        <v>243</v>
      </c>
      <c r="C12" s="595">
        <v>63</v>
      </c>
      <c r="D12" s="595">
        <v>16</v>
      </c>
      <c r="E12" s="595">
        <v>50</v>
      </c>
      <c r="F12" s="595">
        <v>8</v>
      </c>
      <c r="G12" s="596">
        <v>77</v>
      </c>
      <c r="H12" s="596">
        <v>29</v>
      </c>
      <c r="I12" s="596" t="s">
        <v>220</v>
      </c>
      <c r="J12" s="596" t="s">
        <v>220</v>
      </c>
    </row>
    <row r="13" spans="1:10" ht="24" customHeight="1">
      <c r="A13" s="84" t="s">
        <v>1217</v>
      </c>
      <c r="B13" s="478">
        <f t="shared" si="1"/>
        <v>188</v>
      </c>
      <c r="C13" s="595">
        <v>22</v>
      </c>
      <c r="D13" s="595">
        <v>46</v>
      </c>
      <c r="E13" s="595">
        <v>12</v>
      </c>
      <c r="F13" s="595">
        <v>23</v>
      </c>
      <c r="G13" s="596">
        <v>49</v>
      </c>
      <c r="H13" s="596">
        <v>36</v>
      </c>
      <c r="I13" s="596" t="s">
        <v>220</v>
      </c>
      <c r="J13" s="596" t="s">
        <v>220</v>
      </c>
    </row>
    <row r="14" spans="1:10" ht="24" customHeight="1">
      <c r="A14" s="84" t="s">
        <v>1218</v>
      </c>
      <c r="B14" s="478">
        <f t="shared" si="1"/>
        <v>645</v>
      </c>
      <c r="C14" s="595">
        <v>102</v>
      </c>
      <c r="D14" s="595">
        <v>140</v>
      </c>
      <c r="E14" s="595">
        <v>37</v>
      </c>
      <c r="F14" s="595">
        <v>76</v>
      </c>
      <c r="G14" s="596">
        <v>173</v>
      </c>
      <c r="H14" s="596">
        <v>109</v>
      </c>
      <c r="I14" s="596">
        <v>8</v>
      </c>
      <c r="J14" s="596" t="s">
        <v>220</v>
      </c>
    </row>
    <row r="15" spans="1:10" ht="24" customHeight="1">
      <c r="A15" s="84" t="s">
        <v>177</v>
      </c>
      <c r="B15" s="478">
        <f t="shared" si="1"/>
        <v>469</v>
      </c>
      <c r="C15" s="595">
        <v>81</v>
      </c>
      <c r="D15" s="595">
        <v>88</v>
      </c>
      <c r="E15" s="595">
        <v>26</v>
      </c>
      <c r="F15" s="595">
        <v>25</v>
      </c>
      <c r="G15" s="596">
        <v>111</v>
      </c>
      <c r="H15" s="596">
        <v>126</v>
      </c>
      <c r="I15" s="596">
        <v>8</v>
      </c>
      <c r="J15" s="596">
        <v>4</v>
      </c>
    </row>
    <row r="16" spans="1:10" ht="24" customHeight="1">
      <c r="A16" s="84" t="s">
        <v>178</v>
      </c>
      <c r="B16" s="478">
        <f t="shared" si="1"/>
        <v>164</v>
      </c>
      <c r="C16" s="595">
        <v>27</v>
      </c>
      <c r="D16" s="595">
        <v>39</v>
      </c>
      <c r="E16" s="595">
        <v>8</v>
      </c>
      <c r="F16" s="595">
        <v>17</v>
      </c>
      <c r="G16" s="596">
        <v>32</v>
      </c>
      <c r="H16" s="596">
        <v>37</v>
      </c>
      <c r="I16" s="596">
        <v>4</v>
      </c>
      <c r="J16" s="596" t="s">
        <v>220</v>
      </c>
    </row>
    <row r="17" spans="1:10" ht="24" customHeight="1">
      <c r="A17" s="84" t="s">
        <v>179</v>
      </c>
      <c r="B17" s="478">
        <f t="shared" si="1"/>
        <v>206</v>
      </c>
      <c r="C17" s="595">
        <v>44</v>
      </c>
      <c r="D17" s="595">
        <v>60</v>
      </c>
      <c r="E17" s="595">
        <v>12</v>
      </c>
      <c r="F17" s="595">
        <v>13</v>
      </c>
      <c r="G17" s="596">
        <v>25</v>
      </c>
      <c r="H17" s="596">
        <v>40</v>
      </c>
      <c r="I17" s="596">
        <v>8</v>
      </c>
      <c r="J17" s="596">
        <v>4</v>
      </c>
    </row>
    <row r="18" spans="1:10" ht="24" customHeight="1">
      <c r="A18" s="556" t="s">
        <v>1614</v>
      </c>
      <c r="B18" s="479">
        <f t="shared" si="1"/>
        <v>80</v>
      </c>
      <c r="C18" s="801">
        <v>8</v>
      </c>
      <c r="D18" s="801">
        <v>20</v>
      </c>
      <c r="E18" s="801">
        <v>5</v>
      </c>
      <c r="F18" s="801">
        <v>27</v>
      </c>
      <c r="G18" s="816">
        <v>12</v>
      </c>
      <c r="H18" s="816">
        <v>8</v>
      </c>
      <c r="I18" s="816" t="s">
        <v>220</v>
      </c>
      <c r="J18" s="816" t="s">
        <v>220</v>
      </c>
    </row>
    <row r="19" spans="1:10">
      <c r="B19" s="43"/>
      <c r="C19" s="43"/>
      <c r="D19" s="43"/>
      <c r="E19" s="43"/>
      <c r="F19" s="43"/>
      <c r="G19" s="43"/>
      <c r="H19" s="43"/>
      <c r="I19" s="43"/>
      <c r="J19" s="43"/>
    </row>
    <row r="20" spans="1:10">
      <c r="B20" s="43"/>
      <c r="C20" s="43"/>
      <c r="D20" s="43"/>
      <c r="E20" s="43"/>
      <c r="F20" s="43"/>
      <c r="G20" s="43"/>
      <c r="H20" s="43"/>
      <c r="I20" s="43"/>
      <c r="J20" s="43"/>
    </row>
    <row r="21" spans="1:10">
      <c r="B21" s="43"/>
      <c r="C21" s="43"/>
      <c r="D21" s="43"/>
      <c r="E21" s="43"/>
      <c r="F21" s="43"/>
      <c r="G21" s="43"/>
      <c r="H21" s="43"/>
      <c r="I21" s="43"/>
      <c r="J21" s="43"/>
    </row>
    <row r="22" spans="1:10">
      <c r="B22" s="43"/>
      <c r="C22" s="43"/>
      <c r="D22" s="43"/>
      <c r="E22" s="43"/>
      <c r="F22" s="43"/>
      <c r="G22" s="43"/>
      <c r="H22" s="43"/>
      <c r="I22" s="43"/>
      <c r="J22" s="43"/>
    </row>
    <row r="23" spans="1:10">
      <c r="B23" s="43"/>
      <c r="C23" s="43"/>
      <c r="D23" s="43"/>
      <c r="E23" s="43"/>
      <c r="F23" s="43"/>
      <c r="G23" s="43"/>
      <c r="H23" s="43"/>
      <c r="I23" s="43"/>
      <c r="J23" s="43"/>
    </row>
    <row r="24" spans="1:10">
      <c r="B24" s="43"/>
      <c r="C24" s="43"/>
      <c r="D24" s="43"/>
      <c r="E24" s="43"/>
      <c r="F24" s="43"/>
      <c r="G24" s="43"/>
      <c r="H24" s="43"/>
      <c r="I24" s="43"/>
      <c r="J24" s="43"/>
    </row>
    <row r="25" spans="1:10">
      <c r="B25" s="43"/>
      <c r="C25" s="43"/>
      <c r="D25" s="43"/>
      <c r="E25" s="43"/>
      <c r="F25" s="43"/>
      <c r="G25" s="43"/>
      <c r="H25" s="43"/>
      <c r="I25" s="43"/>
      <c r="J25" s="43"/>
    </row>
    <row r="26" spans="1:10">
      <c r="B26" s="43"/>
      <c r="C26" s="43"/>
      <c r="D26" s="43"/>
      <c r="E26" s="43"/>
      <c r="F26" s="43"/>
      <c r="G26" s="43"/>
      <c r="H26" s="43"/>
      <c r="I26" s="43"/>
      <c r="J26" s="43"/>
    </row>
    <row r="27" spans="1:10">
      <c r="B27" s="43"/>
      <c r="C27" s="43"/>
      <c r="D27" s="43"/>
      <c r="E27" s="43"/>
      <c r="F27" s="43"/>
      <c r="G27" s="43"/>
      <c r="H27" s="43"/>
      <c r="I27" s="43"/>
      <c r="J27" s="43"/>
    </row>
    <row r="28" spans="1:10">
      <c r="B28" s="43"/>
      <c r="C28" s="43"/>
      <c r="D28" s="43"/>
      <c r="E28" s="43"/>
      <c r="F28" s="43"/>
      <c r="G28" s="43"/>
      <c r="H28" s="43"/>
      <c r="I28" s="43"/>
      <c r="J28" s="43"/>
    </row>
    <row r="29" spans="1:10">
      <c r="B29" s="43"/>
      <c r="C29" s="43"/>
      <c r="D29" s="43"/>
      <c r="E29" s="43"/>
      <c r="F29" s="43"/>
      <c r="G29" s="43"/>
      <c r="H29" s="43"/>
      <c r="I29" s="43"/>
      <c r="J29" s="43"/>
    </row>
    <row r="30" spans="1:10">
      <c r="B30" s="43"/>
      <c r="C30" s="43"/>
      <c r="D30" s="43"/>
      <c r="E30" s="43"/>
      <c r="F30" s="43"/>
      <c r="G30" s="43"/>
      <c r="H30" s="43"/>
      <c r="I30" s="43"/>
      <c r="J30" s="43"/>
    </row>
    <row r="31" spans="1:10">
      <c r="B31" s="43"/>
      <c r="C31" s="43"/>
      <c r="D31" s="43"/>
      <c r="E31" s="43"/>
      <c r="F31" s="43"/>
      <c r="G31" s="43"/>
      <c r="H31" s="43"/>
      <c r="I31" s="43"/>
      <c r="J31" s="43"/>
    </row>
    <row r="32" spans="1:10">
      <c r="B32" s="43"/>
      <c r="C32" s="43"/>
      <c r="D32" s="43"/>
      <c r="E32" s="43"/>
      <c r="F32" s="43"/>
      <c r="G32" s="43"/>
      <c r="H32" s="43"/>
      <c r="I32" s="43"/>
      <c r="J32" s="43"/>
    </row>
    <row r="33" spans="2:10">
      <c r="B33" s="43"/>
      <c r="C33" s="43"/>
      <c r="D33" s="43"/>
      <c r="E33" s="43"/>
      <c r="F33" s="43"/>
      <c r="G33" s="43"/>
      <c r="H33" s="43"/>
      <c r="I33" s="43"/>
      <c r="J33" s="43"/>
    </row>
    <row r="34" spans="2:10">
      <c r="B34" s="43"/>
      <c r="C34" s="43"/>
      <c r="D34" s="43"/>
      <c r="E34" s="43"/>
      <c r="F34" s="43"/>
      <c r="G34" s="43"/>
      <c r="H34" s="43"/>
      <c r="I34" s="43"/>
      <c r="J34" s="43"/>
    </row>
    <row r="35" spans="2:10">
      <c r="B35" s="43"/>
      <c r="C35" s="43"/>
      <c r="D35" s="43"/>
      <c r="E35" s="43"/>
      <c r="F35" s="43"/>
      <c r="G35" s="43"/>
      <c r="H35" s="43"/>
      <c r="I35" s="43"/>
      <c r="J35" s="43"/>
    </row>
    <row r="36" spans="2:10">
      <c r="B36" s="43"/>
      <c r="C36" s="43"/>
      <c r="D36" s="43"/>
      <c r="E36" s="43"/>
      <c r="F36" s="43"/>
      <c r="G36" s="43"/>
      <c r="H36" s="43"/>
      <c r="I36" s="43"/>
      <c r="J36" s="43"/>
    </row>
    <row r="37" spans="2:10">
      <c r="B37" s="43"/>
      <c r="C37" s="43"/>
      <c r="D37" s="43"/>
      <c r="E37" s="43"/>
      <c r="F37" s="43"/>
      <c r="G37" s="43"/>
      <c r="H37" s="43"/>
      <c r="I37" s="43"/>
      <c r="J37" s="43"/>
    </row>
    <row r="38" spans="2:10">
      <c r="B38" s="43"/>
      <c r="C38" s="43"/>
      <c r="D38" s="43"/>
      <c r="E38" s="43"/>
      <c r="F38" s="43"/>
      <c r="G38" s="43"/>
      <c r="H38" s="43"/>
      <c r="I38" s="43"/>
      <c r="J38" s="43"/>
    </row>
    <row r="39" spans="2:10">
      <c r="B39" s="43"/>
      <c r="C39" s="43"/>
      <c r="D39" s="43"/>
      <c r="E39" s="43"/>
      <c r="F39" s="43"/>
      <c r="G39" s="43"/>
      <c r="H39" s="43"/>
      <c r="I39" s="43"/>
      <c r="J39" s="43"/>
    </row>
    <row r="40" spans="2:10">
      <c r="B40" s="43"/>
      <c r="C40" s="43"/>
      <c r="D40" s="43"/>
      <c r="E40" s="43"/>
      <c r="F40" s="43"/>
      <c r="G40" s="43"/>
      <c r="H40" s="43"/>
      <c r="I40" s="43"/>
      <c r="J40" s="43"/>
    </row>
    <row r="41" spans="2:10">
      <c r="B41" s="43"/>
      <c r="C41" s="43"/>
      <c r="D41" s="43"/>
      <c r="E41" s="43"/>
      <c r="F41" s="43"/>
      <c r="G41" s="43"/>
      <c r="H41" s="43"/>
      <c r="I41" s="43"/>
      <c r="J41" s="43"/>
    </row>
    <row r="42" spans="2:10">
      <c r="B42" s="43"/>
      <c r="C42" s="43"/>
      <c r="D42" s="43"/>
      <c r="E42" s="43"/>
      <c r="F42" s="43"/>
      <c r="G42" s="43"/>
      <c r="H42" s="43"/>
      <c r="I42" s="43"/>
      <c r="J42" s="43"/>
    </row>
    <row r="43" spans="2:10">
      <c r="B43" s="43"/>
      <c r="C43" s="43"/>
      <c r="D43" s="43"/>
      <c r="E43" s="43"/>
      <c r="F43" s="43"/>
      <c r="G43" s="43"/>
      <c r="H43" s="43"/>
      <c r="I43" s="43"/>
      <c r="J43" s="43"/>
    </row>
    <row r="44" spans="2:10">
      <c r="B44" s="43"/>
      <c r="C44" s="43"/>
      <c r="D44" s="43"/>
      <c r="E44" s="43"/>
      <c r="F44" s="43"/>
      <c r="G44" s="43"/>
      <c r="H44" s="43"/>
      <c r="I44" s="43"/>
      <c r="J44" s="43"/>
    </row>
    <row r="45" spans="2:10">
      <c r="B45" s="43"/>
      <c r="C45" s="43"/>
      <c r="D45" s="43"/>
      <c r="E45" s="43"/>
      <c r="F45" s="43"/>
      <c r="G45" s="43"/>
      <c r="H45" s="43"/>
      <c r="I45" s="43"/>
      <c r="J45" s="43"/>
    </row>
    <row r="46" spans="2:10">
      <c r="B46" s="43"/>
      <c r="C46" s="43"/>
      <c r="D46" s="43"/>
      <c r="E46" s="43"/>
      <c r="F46" s="43"/>
      <c r="G46" s="43"/>
      <c r="H46" s="43"/>
      <c r="I46" s="43"/>
      <c r="J46" s="43"/>
    </row>
    <row r="47" spans="2:10">
      <c r="B47" s="43"/>
      <c r="C47" s="43"/>
      <c r="D47" s="43"/>
      <c r="E47" s="43"/>
      <c r="F47" s="43"/>
      <c r="G47" s="43"/>
      <c r="H47" s="43"/>
      <c r="I47" s="43"/>
      <c r="J47" s="43"/>
    </row>
    <row r="48" spans="2:10">
      <c r="B48" s="43"/>
      <c r="C48" s="43"/>
      <c r="D48" s="43"/>
      <c r="E48" s="43"/>
      <c r="F48" s="43"/>
      <c r="G48" s="43"/>
      <c r="H48" s="43"/>
      <c r="I48" s="43"/>
      <c r="J48" s="43"/>
    </row>
    <row r="49" spans="2:10">
      <c r="B49" s="43"/>
      <c r="C49" s="43"/>
      <c r="D49" s="43"/>
      <c r="E49" s="43"/>
      <c r="F49" s="43"/>
      <c r="G49" s="43"/>
      <c r="H49" s="43"/>
      <c r="I49" s="43"/>
      <c r="J49" s="43"/>
    </row>
    <row r="50" spans="2:10">
      <c r="B50" s="43"/>
      <c r="C50" s="43"/>
      <c r="D50" s="43"/>
      <c r="E50" s="43"/>
      <c r="F50" s="43"/>
      <c r="G50" s="43"/>
      <c r="H50" s="43"/>
      <c r="I50" s="43"/>
      <c r="J50" s="43"/>
    </row>
    <row r="51" spans="2:10">
      <c r="B51" s="43"/>
      <c r="C51" s="43"/>
      <c r="D51" s="43"/>
      <c r="E51" s="43"/>
      <c r="F51" s="43"/>
      <c r="G51" s="43"/>
      <c r="H51" s="43"/>
      <c r="I51" s="43"/>
      <c r="J51" s="43"/>
    </row>
    <row r="52" spans="2:10">
      <c r="B52" s="43"/>
      <c r="C52" s="43"/>
      <c r="D52" s="43"/>
      <c r="E52" s="43"/>
      <c r="F52" s="43"/>
      <c r="G52" s="43"/>
      <c r="H52" s="43"/>
      <c r="I52" s="43"/>
      <c r="J52" s="43"/>
    </row>
    <row r="53" spans="2:10">
      <c r="B53" s="43"/>
      <c r="C53" s="43"/>
      <c r="D53" s="43"/>
      <c r="E53" s="43"/>
      <c r="F53" s="43"/>
      <c r="G53" s="43"/>
      <c r="H53" s="43"/>
      <c r="I53" s="43"/>
      <c r="J53" s="43"/>
    </row>
    <row r="54" spans="2:10">
      <c r="B54" s="43"/>
      <c r="C54" s="43"/>
      <c r="D54" s="43"/>
      <c r="E54" s="43"/>
      <c r="F54" s="43"/>
      <c r="G54" s="43"/>
      <c r="H54" s="43"/>
      <c r="I54" s="43"/>
      <c r="J54" s="43"/>
    </row>
    <row r="55" spans="2:10">
      <c r="B55" s="43"/>
      <c r="C55" s="43"/>
      <c r="D55" s="43"/>
      <c r="E55" s="43"/>
      <c r="F55" s="43"/>
      <c r="G55" s="43"/>
      <c r="H55" s="43"/>
      <c r="I55" s="43"/>
      <c r="J55" s="43"/>
    </row>
    <row r="56" spans="2:10">
      <c r="B56" s="43"/>
      <c r="C56" s="43"/>
      <c r="D56" s="43"/>
      <c r="E56" s="43"/>
      <c r="F56" s="43"/>
      <c r="G56" s="43"/>
      <c r="H56" s="43"/>
      <c r="I56" s="43"/>
      <c r="J56" s="43"/>
    </row>
    <row r="57" spans="2:10">
      <c r="B57" s="43"/>
      <c r="C57" s="43"/>
      <c r="D57" s="43"/>
      <c r="E57" s="43"/>
      <c r="F57" s="43"/>
      <c r="G57" s="43"/>
      <c r="H57" s="43"/>
      <c r="I57" s="43"/>
      <c r="J57" s="43"/>
    </row>
    <row r="58" spans="2:10">
      <c r="B58" s="43"/>
      <c r="C58" s="43"/>
      <c r="D58" s="43"/>
      <c r="E58" s="43"/>
      <c r="F58" s="43"/>
      <c r="G58" s="43"/>
      <c r="H58" s="43"/>
      <c r="I58" s="43"/>
      <c r="J58" s="43"/>
    </row>
    <row r="59" spans="2:10">
      <c r="B59" s="43"/>
      <c r="C59" s="43"/>
      <c r="D59" s="43"/>
      <c r="E59" s="43"/>
      <c r="F59" s="43"/>
      <c r="G59" s="43"/>
      <c r="H59" s="43"/>
      <c r="I59" s="43"/>
      <c r="J59" s="43"/>
    </row>
    <row r="60" spans="2:10">
      <c r="B60" s="43"/>
      <c r="C60" s="43"/>
      <c r="D60" s="43"/>
      <c r="E60" s="43"/>
      <c r="F60" s="43"/>
      <c r="G60" s="43"/>
      <c r="H60" s="43"/>
      <c r="I60" s="43"/>
      <c r="J60" s="43"/>
    </row>
    <row r="61" spans="2:10">
      <c r="B61" s="43"/>
      <c r="C61" s="43"/>
      <c r="D61" s="43"/>
      <c r="E61" s="43"/>
      <c r="F61" s="43"/>
      <c r="G61" s="43"/>
      <c r="H61" s="43"/>
      <c r="I61" s="43"/>
      <c r="J61" s="43"/>
    </row>
    <row r="62" spans="2:10">
      <c r="B62" s="43"/>
      <c r="C62" s="43"/>
      <c r="D62" s="43"/>
      <c r="E62" s="43"/>
      <c r="F62" s="43"/>
      <c r="G62" s="43"/>
      <c r="H62" s="43"/>
      <c r="I62" s="43"/>
      <c r="J62" s="43"/>
    </row>
    <row r="63" spans="2:10">
      <c r="B63" s="43"/>
      <c r="C63" s="43"/>
      <c r="D63" s="43"/>
      <c r="E63" s="43"/>
      <c r="F63" s="43"/>
      <c r="G63" s="43"/>
      <c r="H63" s="43"/>
      <c r="I63" s="43"/>
      <c r="J63" s="43"/>
    </row>
    <row r="64" spans="2:10">
      <c r="B64" s="43"/>
      <c r="C64" s="43"/>
      <c r="D64" s="43"/>
      <c r="E64" s="43"/>
      <c r="F64" s="43"/>
      <c r="G64" s="43"/>
      <c r="H64" s="43"/>
      <c r="I64" s="43"/>
      <c r="J64" s="43"/>
    </row>
    <row r="65" spans="2:10">
      <c r="B65" s="43"/>
      <c r="C65" s="43"/>
      <c r="D65" s="43"/>
      <c r="E65" s="43"/>
      <c r="F65" s="43"/>
      <c r="G65" s="43"/>
      <c r="H65" s="43"/>
      <c r="I65" s="43"/>
      <c r="J65" s="43"/>
    </row>
    <row r="66" spans="2:10">
      <c r="B66" s="43"/>
      <c r="C66" s="43"/>
      <c r="D66" s="43"/>
      <c r="E66" s="43"/>
      <c r="F66" s="43"/>
      <c r="G66" s="43"/>
      <c r="H66" s="43"/>
      <c r="I66" s="43"/>
      <c r="J66" s="43"/>
    </row>
    <row r="67" spans="2:10">
      <c r="B67" s="43"/>
      <c r="C67" s="43"/>
      <c r="D67" s="43"/>
      <c r="E67" s="43"/>
      <c r="F67" s="43"/>
      <c r="G67" s="43"/>
      <c r="H67" s="43"/>
      <c r="I67" s="43"/>
      <c r="J67" s="43"/>
    </row>
    <row r="68" spans="2:10">
      <c r="B68" s="43"/>
      <c r="C68" s="43"/>
      <c r="D68" s="43"/>
      <c r="E68" s="43"/>
      <c r="F68" s="43"/>
      <c r="G68" s="43"/>
      <c r="H68" s="43"/>
      <c r="I68" s="43"/>
      <c r="J68" s="43"/>
    </row>
    <row r="69" spans="2:10">
      <c r="B69" s="43"/>
      <c r="C69" s="43"/>
      <c r="D69" s="43"/>
      <c r="E69" s="43"/>
      <c r="F69" s="43"/>
      <c r="G69" s="43"/>
      <c r="H69" s="43"/>
      <c r="I69" s="43"/>
      <c r="J69" s="43"/>
    </row>
    <row r="70" spans="2:10">
      <c r="B70" s="43"/>
      <c r="C70" s="43"/>
      <c r="D70" s="43"/>
      <c r="E70" s="43"/>
      <c r="F70" s="43"/>
      <c r="G70" s="43"/>
      <c r="H70" s="43"/>
      <c r="I70" s="43"/>
      <c r="J70" s="43"/>
    </row>
    <row r="71" spans="2:10">
      <c r="B71" s="43"/>
      <c r="C71" s="43"/>
      <c r="D71" s="43"/>
      <c r="E71" s="43"/>
      <c r="F71" s="43"/>
      <c r="G71" s="43"/>
      <c r="H71" s="43"/>
      <c r="I71" s="43"/>
      <c r="J71" s="43"/>
    </row>
    <row r="72" spans="2:10">
      <c r="B72" s="43"/>
      <c r="C72" s="43"/>
      <c r="D72" s="43"/>
      <c r="E72" s="43"/>
      <c r="F72" s="43"/>
      <c r="G72" s="43"/>
      <c r="H72" s="43"/>
      <c r="I72" s="43"/>
      <c r="J72" s="43"/>
    </row>
    <row r="73" spans="2:10">
      <c r="B73" s="43"/>
      <c r="C73" s="43"/>
      <c r="D73" s="43"/>
      <c r="E73" s="43"/>
      <c r="F73" s="43"/>
      <c r="G73" s="43"/>
      <c r="H73" s="43"/>
      <c r="I73" s="43"/>
      <c r="J73" s="43"/>
    </row>
    <row r="74" spans="2:10">
      <c r="B74" s="43"/>
      <c r="C74" s="43"/>
      <c r="D74" s="43"/>
      <c r="E74" s="43"/>
      <c r="F74" s="43"/>
      <c r="G74" s="43"/>
      <c r="H74" s="43"/>
      <c r="I74" s="43"/>
      <c r="J74" s="43"/>
    </row>
    <row r="75" spans="2:10">
      <c r="B75" s="43"/>
      <c r="C75" s="43"/>
      <c r="D75" s="43"/>
      <c r="E75" s="43"/>
      <c r="F75" s="43"/>
      <c r="G75" s="43"/>
      <c r="H75" s="43"/>
      <c r="I75" s="43"/>
      <c r="J75" s="43"/>
    </row>
    <row r="76" spans="2:10">
      <c r="B76" s="43"/>
      <c r="C76" s="43"/>
      <c r="D76" s="43"/>
      <c r="E76" s="43"/>
      <c r="F76" s="43"/>
      <c r="G76" s="43"/>
      <c r="H76" s="43"/>
      <c r="I76" s="43"/>
      <c r="J76" s="43"/>
    </row>
    <row r="77" spans="2:10">
      <c r="B77" s="43"/>
      <c r="C77" s="43"/>
      <c r="D77" s="43"/>
      <c r="E77" s="43"/>
      <c r="F77" s="43"/>
      <c r="G77" s="43"/>
      <c r="H77" s="43"/>
      <c r="I77" s="43"/>
      <c r="J77" s="43"/>
    </row>
    <row r="78" spans="2:10">
      <c r="B78" s="43"/>
      <c r="C78" s="43"/>
      <c r="D78" s="43"/>
      <c r="E78" s="43"/>
      <c r="F78" s="43"/>
      <c r="G78" s="43"/>
      <c r="H78" s="43"/>
      <c r="I78" s="43"/>
      <c r="J78" s="43"/>
    </row>
    <row r="79" spans="2:10">
      <c r="B79" s="43"/>
      <c r="C79" s="43"/>
      <c r="D79" s="43"/>
      <c r="E79" s="43"/>
      <c r="F79" s="43"/>
      <c r="G79" s="43"/>
      <c r="H79" s="43"/>
      <c r="I79" s="43"/>
      <c r="J79" s="43"/>
    </row>
    <row r="80" spans="2:10">
      <c r="B80" s="43"/>
      <c r="C80" s="43"/>
      <c r="D80" s="43"/>
      <c r="E80" s="43"/>
      <c r="F80" s="43"/>
      <c r="G80" s="43"/>
      <c r="H80" s="43"/>
      <c r="I80" s="43"/>
      <c r="J80" s="43"/>
    </row>
    <row r="81" spans="2:10">
      <c r="B81" s="43"/>
      <c r="C81" s="43"/>
      <c r="D81" s="43"/>
      <c r="E81" s="43"/>
      <c r="F81" s="43"/>
      <c r="G81" s="43"/>
      <c r="H81" s="43"/>
      <c r="I81" s="43"/>
      <c r="J81" s="43"/>
    </row>
    <row r="82" spans="2:10">
      <c r="B82" s="43"/>
      <c r="C82" s="43"/>
      <c r="D82" s="43"/>
      <c r="E82" s="43"/>
      <c r="F82" s="43"/>
      <c r="G82" s="43"/>
      <c r="H82" s="43"/>
      <c r="I82" s="43"/>
      <c r="J82" s="43"/>
    </row>
    <row r="83" spans="2:10">
      <c r="B83" s="43"/>
      <c r="C83" s="43"/>
      <c r="D83" s="43"/>
      <c r="E83" s="43"/>
      <c r="F83" s="43"/>
      <c r="G83" s="43"/>
      <c r="H83" s="43"/>
      <c r="I83" s="43"/>
      <c r="J83" s="43"/>
    </row>
    <row r="84" spans="2:10">
      <c r="B84" s="43"/>
      <c r="C84" s="43"/>
      <c r="D84" s="43"/>
      <c r="E84" s="43"/>
      <c r="F84" s="43"/>
      <c r="G84" s="43"/>
      <c r="H84" s="43"/>
      <c r="I84" s="43"/>
      <c r="J84" s="43"/>
    </row>
    <row r="85" spans="2:10">
      <c r="B85" s="43"/>
      <c r="C85" s="43"/>
      <c r="D85" s="43"/>
      <c r="E85" s="43"/>
      <c r="F85" s="43"/>
      <c r="G85" s="43"/>
      <c r="H85" s="43"/>
      <c r="I85" s="43"/>
      <c r="J85" s="43"/>
    </row>
    <row r="86" spans="2:10">
      <c r="B86" s="43"/>
      <c r="C86" s="43"/>
      <c r="D86" s="43"/>
      <c r="E86" s="43"/>
      <c r="F86" s="43"/>
      <c r="G86" s="43"/>
      <c r="H86" s="43"/>
      <c r="I86" s="43"/>
      <c r="J86" s="43"/>
    </row>
    <row r="87" spans="2:10">
      <c r="B87" s="43"/>
      <c r="C87" s="43"/>
      <c r="D87" s="43"/>
      <c r="E87" s="43"/>
      <c r="F87" s="43"/>
      <c r="G87" s="43"/>
      <c r="H87" s="43"/>
      <c r="I87" s="43"/>
      <c r="J87" s="43"/>
    </row>
    <row r="88" spans="2:10">
      <c r="B88" s="43"/>
      <c r="C88" s="43"/>
      <c r="D88" s="43"/>
      <c r="E88" s="43"/>
      <c r="F88" s="43"/>
      <c r="G88" s="43"/>
      <c r="H88" s="43"/>
      <c r="I88" s="43"/>
      <c r="J88" s="43"/>
    </row>
    <row r="89" spans="2:10">
      <c r="B89" s="43"/>
      <c r="C89" s="43"/>
      <c r="D89" s="43"/>
      <c r="E89" s="43"/>
      <c r="F89" s="43"/>
      <c r="G89" s="43"/>
      <c r="H89" s="43"/>
      <c r="I89" s="43"/>
      <c r="J89" s="43"/>
    </row>
    <row r="90" spans="2:10">
      <c r="B90" s="43"/>
      <c r="C90" s="43"/>
      <c r="D90" s="43"/>
      <c r="E90" s="43"/>
      <c r="F90" s="43"/>
      <c r="G90" s="43"/>
      <c r="H90" s="43"/>
      <c r="I90" s="43"/>
      <c r="J90" s="43"/>
    </row>
    <row r="91" spans="2:10">
      <c r="B91" s="43"/>
      <c r="C91" s="43"/>
      <c r="D91" s="43"/>
      <c r="E91" s="43"/>
      <c r="F91" s="43"/>
      <c r="G91" s="43"/>
      <c r="H91" s="43"/>
      <c r="I91" s="43"/>
      <c r="J91" s="43"/>
    </row>
    <row r="92" spans="2:10">
      <c r="B92" s="43"/>
      <c r="C92" s="43"/>
      <c r="D92" s="43"/>
      <c r="E92" s="43"/>
      <c r="F92" s="43"/>
      <c r="G92" s="43"/>
      <c r="H92" s="43"/>
      <c r="I92" s="43"/>
      <c r="J92" s="43"/>
    </row>
    <row r="93" spans="2:10">
      <c r="B93" s="43"/>
      <c r="C93" s="43"/>
      <c r="D93" s="43"/>
      <c r="E93" s="43"/>
      <c r="F93" s="43"/>
      <c r="G93" s="43"/>
      <c r="H93" s="43"/>
      <c r="I93" s="43"/>
      <c r="J93" s="43"/>
    </row>
    <row r="94" spans="2:10">
      <c r="B94" s="43"/>
      <c r="C94" s="43"/>
      <c r="D94" s="43"/>
      <c r="E94" s="43"/>
      <c r="F94" s="43"/>
      <c r="G94" s="43"/>
      <c r="H94" s="43"/>
      <c r="I94" s="43"/>
      <c r="J94" s="43"/>
    </row>
    <row r="95" spans="2:10">
      <c r="B95" s="43"/>
      <c r="C95" s="43"/>
      <c r="D95" s="43"/>
      <c r="E95" s="43"/>
      <c r="F95" s="43"/>
      <c r="G95" s="43"/>
      <c r="H95" s="43"/>
      <c r="I95" s="43"/>
      <c r="J95" s="43"/>
    </row>
    <row r="96" spans="2:10">
      <c r="B96" s="43"/>
      <c r="C96" s="43"/>
      <c r="D96" s="43"/>
      <c r="E96" s="43"/>
      <c r="F96" s="43"/>
      <c r="G96" s="43"/>
      <c r="H96" s="43"/>
      <c r="I96" s="43"/>
      <c r="J96" s="43"/>
    </row>
    <row r="97" spans="2:10">
      <c r="B97" s="43"/>
      <c r="C97" s="43"/>
      <c r="D97" s="43"/>
      <c r="E97" s="43"/>
      <c r="F97" s="43"/>
      <c r="G97" s="43"/>
      <c r="H97" s="43"/>
      <c r="I97" s="43"/>
      <c r="J97" s="43"/>
    </row>
    <row r="98" spans="2:10">
      <c r="B98" s="43"/>
      <c r="C98" s="43"/>
      <c r="D98" s="43"/>
      <c r="E98" s="43"/>
      <c r="F98" s="43"/>
      <c r="G98" s="43"/>
      <c r="H98" s="43"/>
      <c r="I98" s="43"/>
      <c r="J98" s="43"/>
    </row>
  </sheetData>
  <mergeCells count="4">
    <mergeCell ref="B5:J5"/>
    <mergeCell ref="C6:J6"/>
    <mergeCell ref="B7:B8"/>
    <mergeCell ref="A7:A9"/>
  </mergeCells>
  <printOptions horizontalCentered="1"/>
  <pageMargins left="0.39370078740157483" right="0.39370078740157483" top="0.78740157480314965" bottom="0.39370078740157483" header="0.31496062992125984" footer="0.31496062992125984"/>
  <pageSetup paperSize="9" scale="85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>
  <sheetPr>
    <tabColor rgb="FF00B050"/>
  </sheetPr>
  <dimension ref="A1:J31"/>
  <sheetViews>
    <sheetView workbookViewId="0">
      <selection activeCell="E20" sqref="E20"/>
    </sheetView>
  </sheetViews>
  <sheetFormatPr defaultRowHeight="15"/>
  <cols>
    <col min="1" max="1" width="27.625" style="73" customWidth="1"/>
    <col min="2" max="10" width="13" style="75" customWidth="1"/>
    <col min="11" max="16384" width="9" style="75"/>
  </cols>
  <sheetData>
    <row r="1" spans="1:10" s="39" customFormat="1" ht="19.5" customHeight="1">
      <c r="A1" s="116" t="s">
        <v>1123</v>
      </c>
      <c r="H1" s="51"/>
    </row>
    <row r="2" spans="1:10" s="39" customFormat="1" ht="19.5" customHeight="1">
      <c r="A2" s="116" t="s">
        <v>1587</v>
      </c>
    </row>
    <row r="3" spans="1:10" s="39" customFormat="1" ht="19.5" customHeight="1">
      <c r="A3" s="116" t="s">
        <v>1588</v>
      </c>
    </row>
    <row r="4" spans="1:10" s="37" customFormat="1" ht="10.5" customHeight="1"/>
    <row r="5" spans="1:10" s="37" customFormat="1" ht="24" customHeight="1">
      <c r="A5" s="436"/>
      <c r="B5" s="1048" t="s">
        <v>118</v>
      </c>
      <c r="C5" s="1089" t="s">
        <v>1124</v>
      </c>
      <c r="D5" s="1119"/>
      <c r="E5" s="1089" t="s">
        <v>1125</v>
      </c>
      <c r="F5" s="1090"/>
      <c r="G5" s="1090"/>
      <c r="H5" s="1090"/>
      <c r="I5" s="1090"/>
      <c r="J5" s="1090"/>
    </row>
    <row r="6" spans="1:10" s="37" customFormat="1" ht="24" customHeight="1">
      <c r="A6" s="447" t="s">
        <v>63</v>
      </c>
      <c r="B6" s="1049"/>
      <c r="C6" s="434" t="s">
        <v>1126</v>
      </c>
      <c r="D6" s="434" t="s">
        <v>1127</v>
      </c>
      <c r="E6" s="1089" t="s">
        <v>1128</v>
      </c>
      <c r="F6" s="1090"/>
      <c r="G6" s="1119"/>
      <c r="H6" s="1089" t="s">
        <v>1129</v>
      </c>
      <c r="I6" s="1090"/>
      <c r="J6" s="1090"/>
    </row>
    <row r="7" spans="1:10" s="37" customFormat="1" ht="26.25" customHeight="1">
      <c r="A7" s="468" t="s">
        <v>1096</v>
      </c>
      <c r="B7" s="132" t="s">
        <v>36</v>
      </c>
      <c r="C7" s="132" t="s">
        <v>1130</v>
      </c>
      <c r="D7" s="132" t="s">
        <v>1131</v>
      </c>
      <c r="E7" s="294" t="s">
        <v>118</v>
      </c>
      <c r="F7" s="294" t="s">
        <v>1126</v>
      </c>
      <c r="G7" s="294" t="s">
        <v>1127</v>
      </c>
      <c r="H7" s="294" t="s">
        <v>118</v>
      </c>
      <c r="I7" s="294" t="s">
        <v>1126</v>
      </c>
      <c r="J7" s="428" t="s">
        <v>1127</v>
      </c>
    </row>
    <row r="8" spans="1:10" s="37" customFormat="1" ht="21">
      <c r="A8" s="127"/>
      <c r="B8" s="374"/>
      <c r="C8" s="119"/>
      <c r="D8" s="469"/>
      <c r="E8" s="434" t="s">
        <v>110</v>
      </c>
      <c r="F8" s="434" t="s">
        <v>1130</v>
      </c>
      <c r="G8" s="434" t="s">
        <v>1131</v>
      </c>
      <c r="H8" s="434" t="s">
        <v>110</v>
      </c>
      <c r="I8" s="434" t="s">
        <v>1130</v>
      </c>
      <c r="J8" s="446" t="s">
        <v>1131</v>
      </c>
    </row>
    <row r="9" spans="1:10" s="77" customFormat="1" ht="9" customHeight="1">
      <c r="A9" s="59"/>
      <c r="B9" s="79"/>
      <c r="C9" s="823"/>
      <c r="D9" s="823"/>
      <c r="E9" s="823"/>
      <c r="F9" s="823"/>
      <c r="G9" s="823"/>
      <c r="H9" s="823"/>
      <c r="I9" s="823"/>
      <c r="J9" s="824"/>
    </row>
    <row r="10" spans="1:10" s="38" customFormat="1" ht="24" customHeight="1">
      <c r="A10" s="555" t="s">
        <v>1615</v>
      </c>
      <c r="B10" s="552">
        <f>SUM(C10:D10)</f>
        <v>23577</v>
      </c>
      <c r="C10" s="811">
        <f>SUM(C11:C18)</f>
        <v>11932</v>
      </c>
      <c r="D10" s="811">
        <f t="shared" ref="D10:J10" si="0">SUM(D11:D18)</f>
        <v>11645</v>
      </c>
      <c r="E10" s="811">
        <f>SUM(E11:E18)</f>
        <v>22503</v>
      </c>
      <c r="F10" s="811">
        <f t="shared" si="0"/>
        <v>11323</v>
      </c>
      <c r="G10" s="811">
        <f t="shared" si="0"/>
        <v>11180</v>
      </c>
      <c r="H10" s="811">
        <f>SUM(I10:J10)</f>
        <v>1074</v>
      </c>
      <c r="I10" s="811">
        <f t="shared" si="0"/>
        <v>609</v>
      </c>
      <c r="J10" s="811">
        <f t="shared" si="0"/>
        <v>465</v>
      </c>
    </row>
    <row r="11" spans="1:10" s="38" customFormat="1" ht="24" customHeight="1">
      <c r="A11" s="84" t="s">
        <v>1181</v>
      </c>
      <c r="B11" s="553">
        <f>SUM(C11:D11)</f>
        <v>69</v>
      </c>
      <c r="C11" s="565">
        <v>38</v>
      </c>
      <c r="D11" s="565">
        <v>31</v>
      </c>
      <c r="E11" s="565">
        <f>SUM(F11:G11)</f>
        <v>67</v>
      </c>
      <c r="F11" s="565">
        <v>38</v>
      </c>
      <c r="G11" s="565">
        <v>29</v>
      </c>
      <c r="H11" s="565">
        <f>SUM(I11:J11)</f>
        <v>2</v>
      </c>
      <c r="I11" s="565" t="s">
        <v>220</v>
      </c>
      <c r="J11" s="565">
        <v>2</v>
      </c>
    </row>
    <row r="12" spans="1:10" s="38" customFormat="1" ht="24" customHeight="1">
      <c r="A12" s="84" t="s">
        <v>1216</v>
      </c>
      <c r="B12" s="553">
        <f t="shared" ref="B12:B18" si="1">SUM(C12:D12)</f>
        <v>2002</v>
      </c>
      <c r="C12" s="565">
        <v>944</v>
      </c>
      <c r="D12" s="565">
        <v>1058</v>
      </c>
      <c r="E12" s="565">
        <f t="shared" ref="E12:E18" si="2">SUM(F12:G12)</f>
        <v>1941</v>
      </c>
      <c r="F12" s="565">
        <v>911</v>
      </c>
      <c r="G12" s="565">
        <v>1030</v>
      </c>
      <c r="H12" s="565">
        <f t="shared" ref="H12:H18" si="3">SUM(I12:J12)</f>
        <v>60</v>
      </c>
      <c r="I12" s="565">
        <v>32</v>
      </c>
      <c r="J12" s="565">
        <v>28</v>
      </c>
    </row>
    <row r="13" spans="1:10" s="38" customFormat="1" ht="24" customHeight="1">
      <c r="A13" s="84" t="s">
        <v>1217</v>
      </c>
      <c r="B13" s="553">
        <f t="shared" si="1"/>
        <v>1790</v>
      </c>
      <c r="C13" s="565">
        <v>892</v>
      </c>
      <c r="D13" s="565">
        <v>898</v>
      </c>
      <c r="E13" s="565">
        <f t="shared" si="2"/>
        <v>1757</v>
      </c>
      <c r="F13" s="565">
        <v>876</v>
      </c>
      <c r="G13" s="565">
        <v>881</v>
      </c>
      <c r="H13" s="565">
        <f t="shared" si="3"/>
        <v>32</v>
      </c>
      <c r="I13" s="565">
        <v>16</v>
      </c>
      <c r="J13" s="565">
        <v>16</v>
      </c>
    </row>
    <row r="14" spans="1:10" s="38" customFormat="1" ht="24" customHeight="1">
      <c r="A14" s="84" t="s">
        <v>1218</v>
      </c>
      <c r="B14" s="553">
        <f t="shared" si="1"/>
        <v>6322</v>
      </c>
      <c r="C14" s="565">
        <v>3243</v>
      </c>
      <c r="D14" s="565">
        <v>3079</v>
      </c>
      <c r="E14" s="565">
        <f t="shared" si="2"/>
        <v>6248</v>
      </c>
      <c r="F14" s="565">
        <v>3204</v>
      </c>
      <c r="G14" s="565">
        <v>3044</v>
      </c>
      <c r="H14" s="565">
        <f t="shared" si="3"/>
        <v>74</v>
      </c>
      <c r="I14" s="565">
        <v>39</v>
      </c>
      <c r="J14" s="565">
        <v>35</v>
      </c>
    </row>
    <row r="15" spans="1:10" s="38" customFormat="1" ht="24" customHeight="1">
      <c r="A15" s="84" t="s">
        <v>177</v>
      </c>
      <c r="B15" s="553">
        <f t="shared" si="1"/>
        <v>7955</v>
      </c>
      <c r="C15" s="565">
        <v>3983</v>
      </c>
      <c r="D15" s="565">
        <v>3972</v>
      </c>
      <c r="E15" s="565">
        <f t="shared" si="2"/>
        <v>7723</v>
      </c>
      <c r="F15" s="565">
        <v>3852</v>
      </c>
      <c r="G15" s="565">
        <v>3871</v>
      </c>
      <c r="H15" s="565">
        <f t="shared" si="3"/>
        <v>232</v>
      </c>
      <c r="I15" s="565">
        <v>131</v>
      </c>
      <c r="J15" s="565">
        <v>101</v>
      </c>
    </row>
    <row r="16" spans="1:10" s="38" customFormat="1" ht="24" customHeight="1">
      <c r="A16" s="84" t="s">
        <v>178</v>
      </c>
      <c r="B16" s="553">
        <f t="shared" si="1"/>
        <v>1899</v>
      </c>
      <c r="C16" s="565">
        <v>1013</v>
      </c>
      <c r="D16" s="565">
        <v>886</v>
      </c>
      <c r="E16" s="565">
        <f t="shared" si="2"/>
        <v>1711</v>
      </c>
      <c r="F16" s="565">
        <v>914</v>
      </c>
      <c r="G16" s="565">
        <v>797</v>
      </c>
      <c r="H16" s="565">
        <f t="shared" si="3"/>
        <v>189</v>
      </c>
      <c r="I16" s="565">
        <v>99</v>
      </c>
      <c r="J16" s="565">
        <v>90</v>
      </c>
    </row>
    <row r="17" spans="1:10" s="38" customFormat="1" ht="24" customHeight="1">
      <c r="A17" s="84" t="s">
        <v>179</v>
      </c>
      <c r="B17" s="553">
        <f t="shared" si="1"/>
        <v>2799</v>
      </c>
      <c r="C17" s="565">
        <v>1389</v>
      </c>
      <c r="D17" s="565">
        <v>1410</v>
      </c>
      <c r="E17" s="565">
        <f t="shared" si="2"/>
        <v>2559</v>
      </c>
      <c r="F17" s="565">
        <v>1228</v>
      </c>
      <c r="G17" s="565">
        <v>1331</v>
      </c>
      <c r="H17" s="565">
        <f t="shared" si="3"/>
        <v>241</v>
      </c>
      <c r="I17" s="565">
        <v>162</v>
      </c>
      <c r="J17" s="565">
        <v>79</v>
      </c>
    </row>
    <row r="18" spans="1:10" s="38" customFormat="1" ht="24" customHeight="1">
      <c r="A18" s="556" t="s">
        <v>1614</v>
      </c>
      <c r="B18" s="554">
        <f t="shared" si="1"/>
        <v>741</v>
      </c>
      <c r="C18" s="560">
        <v>430</v>
      </c>
      <c r="D18" s="560">
        <v>311</v>
      </c>
      <c r="E18" s="560">
        <f t="shared" si="2"/>
        <v>497</v>
      </c>
      <c r="F18" s="560">
        <v>300</v>
      </c>
      <c r="G18" s="560">
        <v>197</v>
      </c>
      <c r="H18" s="560">
        <f t="shared" si="3"/>
        <v>244</v>
      </c>
      <c r="I18" s="560">
        <v>130</v>
      </c>
      <c r="J18" s="560">
        <v>114</v>
      </c>
    </row>
    <row r="19" spans="1:10">
      <c r="B19" s="74"/>
      <c r="C19" s="74"/>
      <c r="D19" s="74"/>
      <c r="E19" s="74"/>
      <c r="F19" s="74"/>
      <c r="G19" s="74"/>
      <c r="H19" s="74"/>
      <c r="I19" s="74"/>
      <c r="J19" s="74"/>
    </row>
    <row r="20" spans="1:10">
      <c r="B20" s="74"/>
      <c r="C20" s="74"/>
      <c r="D20" s="74"/>
      <c r="E20" s="74"/>
      <c r="F20" s="74"/>
      <c r="G20" s="74"/>
      <c r="H20" s="74"/>
      <c r="I20" s="74"/>
      <c r="J20" s="74"/>
    </row>
    <row r="21" spans="1:10">
      <c r="B21" s="74"/>
      <c r="C21" s="74"/>
      <c r="D21" s="74"/>
      <c r="E21" s="74"/>
      <c r="F21" s="74"/>
      <c r="G21" s="74"/>
      <c r="H21" s="74"/>
      <c r="I21" s="74"/>
      <c r="J21" s="74"/>
    </row>
    <row r="22" spans="1:10">
      <c r="B22" s="74"/>
      <c r="C22" s="74"/>
      <c r="D22" s="74"/>
      <c r="E22" s="74"/>
      <c r="F22" s="74"/>
      <c r="G22" s="74"/>
      <c r="H22" s="74"/>
      <c r="I22" s="74"/>
      <c r="J22" s="74"/>
    </row>
    <row r="23" spans="1:10">
      <c r="B23" s="74"/>
      <c r="C23" s="74"/>
      <c r="D23" s="74"/>
      <c r="E23" s="74"/>
      <c r="F23" s="74"/>
      <c r="G23" s="74"/>
      <c r="H23" s="74"/>
      <c r="I23" s="74"/>
      <c r="J23" s="74"/>
    </row>
    <row r="24" spans="1:10">
      <c r="B24" s="74"/>
      <c r="C24" s="74"/>
      <c r="D24" s="74"/>
      <c r="E24" s="74"/>
      <c r="F24" s="74"/>
      <c r="G24" s="74"/>
      <c r="H24" s="74"/>
      <c r="I24" s="74"/>
      <c r="J24" s="74"/>
    </row>
    <row r="25" spans="1:10">
      <c r="B25" s="74"/>
      <c r="C25" s="74"/>
      <c r="D25" s="74"/>
      <c r="E25" s="74"/>
      <c r="F25" s="74"/>
      <c r="G25" s="74"/>
      <c r="H25" s="74"/>
      <c r="I25" s="74"/>
      <c r="J25" s="74"/>
    </row>
    <row r="26" spans="1:10">
      <c r="B26" s="74"/>
      <c r="C26" s="74"/>
      <c r="D26" s="74"/>
      <c r="E26" s="74"/>
      <c r="F26" s="74"/>
      <c r="G26" s="74"/>
      <c r="H26" s="74"/>
      <c r="I26" s="74"/>
      <c r="J26" s="74"/>
    </row>
    <row r="27" spans="1:10">
      <c r="B27" s="74"/>
      <c r="C27" s="74"/>
      <c r="D27" s="74"/>
      <c r="E27" s="74"/>
      <c r="F27" s="74"/>
      <c r="G27" s="74"/>
      <c r="H27" s="74"/>
      <c r="I27" s="74"/>
      <c r="J27" s="74"/>
    </row>
    <row r="28" spans="1:10">
      <c r="B28" s="74"/>
      <c r="C28" s="74"/>
      <c r="D28" s="74"/>
      <c r="E28" s="74"/>
      <c r="F28" s="74"/>
      <c r="G28" s="74"/>
      <c r="H28" s="74"/>
      <c r="I28" s="74"/>
      <c r="J28" s="74"/>
    </row>
    <row r="29" spans="1:10">
      <c r="B29" s="74"/>
      <c r="C29" s="74"/>
      <c r="D29" s="74"/>
      <c r="E29" s="74"/>
      <c r="F29" s="74"/>
      <c r="G29" s="74"/>
      <c r="H29" s="74"/>
      <c r="I29" s="74"/>
      <c r="J29" s="74"/>
    </row>
    <row r="30" spans="1:10">
      <c r="B30" s="74"/>
      <c r="C30" s="74"/>
      <c r="D30" s="74"/>
      <c r="E30" s="74"/>
      <c r="F30" s="74"/>
      <c r="G30" s="74"/>
      <c r="H30" s="74"/>
      <c r="I30" s="74"/>
      <c r="J30" s="74"/>
    </row>
    <row r="31" spans="1:10">
      <c r="B31" s="74"/>
      <c r="C31" s="74"/>
      <c r="D31" s="74"/>
      <c r="E31" s="74"/>
      <c r="F31" s="74"/>
      <c r="G31" s="74"/>
      <c r="H31" s="74"/>
      <c r="I31" s="74"/>
      <c r="J31" s="74"/>
    </row>
  </sheetData>
  <mergeCells count="5">
    <mergeCell ref="B5:B6"/>
    <mergeCell ref="C5:D5"/>
    <mergeCell ref="E5:J5"/>
    <mergeCell ref="E6:G6"/>
    <mergeCell ref="H6:J6"/>
  </mergeCells>
  <printOptions horizontalCentered="1"/>
  <pageMargins left="0.39370078740157483" right="0.39370078740157483" top="0.78740157480314965" bottom="0.39370078740157483" header="0.31496062992125984" footer="0.31496062992125984"/>
  <pageSetup paperSize="9" scale="85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>
  <sheetPr>
    <tabColor rgb="FF00B050"/>
  </sheetPr>
  <dimension ref="A1:I29"/>
  <sheetViews>
    <sheetView workbookViewId="0">
      <selection activeCell="E20" sqref="E20"/>
    </sheetView>
  </sheetViews>
  <sheetFormatPr defaultRowHeight="21"/>
  <cols>
    <col min="1" max="1" width="28" style="47" customWidth="1"/>
    <col min="2" max="3" width="13.75" style="38" customWidth="1"/>
    <col min="4" max="5" width="13.875" style="38" customWidth="1"/>
    <col min="6" max="7" width="19.375" style="38" customWidth="1"/>
    <col min="8" max="9" width="15" style="38" customWidth="1"/>
    <col min="10" max="16384" width="9" style="38"/>
  </cols>
  <sheetData>
    <row r="1" spans="1:9" s="39" customFormat="1" ht="19.5" customHeight="1">
      <c r="A1" s="116" t="s">
        <v>1132</v>
      </c>
    </row>
    <row r="2" spans="1:9" s="39" customFormat="1" ht="19.5" customHeight="1">
      <c r="A2" s="116" t="s">
        <v>1133</v>
      </c>
      <c r="I2" s="60"/>
    </row>
    <row r="3" spans="1:9" s="37" customFormat="1" ht="11.25" customHeight="1">
      <c r="B3" s="80"/>
      <c r="C3" s="80"/>
      <c r="D3" s="80"/>
      <c r="E3" s="80"/>
      <c r="H3" s="55"/>
      <c r="I3" s="81"/>
    </row>
    <row r="4" spans="1:9" s="37" customFormat="1">
      <c r="A4" s="120"/>
      <c r="B4" s="1073" t="s">
        <v>118</v>
      </c>
      <c r="C4" s="1074"/>
      <c r="D4" s="1120" t="s">
        <v>1134</v>
      </c>
      <c r="E4" s="1121"/>
      <c r="F4" s="1040" t="s">
        <v>1135</v>
      </c>
      <c r="G4" s="1041"/>
      <c r="H4" s="1041"/>
      <c r="I4" s="1041"/>
    </row>
    <row r="5" spans="1:9" s="37" customFormat="1">
      <c r="A5" s="470"/>
      <c r="B5" s="1078"/>
      <c r="C5" s="1079"/>
      <c r="D5" s="1122"/>
      <c r="E5" s="1123"/>
      <c r="F5" s="1080" t="s">
        <v>1136</v>
      </c>
      <c r="G5" s="1124"/>
      <c r="H5" s="1124"/>
      <c r="I5" s="1124"/>
    </row>
    <row r="6" spans="1:9" s="37" customFormat="1" ht="22.5" customHeight="1">
      <c r="A6" s="121" t="s">
        <v>63</v>
      </c>
      <c r="B6" s="1086" t="s">
        <v>36</v>
      </c>
      <c r="C6" s="1100"/>
      <c r="D6" s="1084" t="s">
        <v>1137</v>
      </c>
      <c r="E6" s="1109"/>
      <c r="F6" s="1073" t="s">
        <v>1138</v>
      </c>
      <c r="G6" s="1074"/>
      <c r="H6" s="1120" t="s">
        <v>1139</v>
      </c>
      <c r="I6" s="1125"/>
    </row>
    <row r="7" spans="1:9" s="66" customFormat="1">
      <c r="A7" s="531" t="s">
        <v>1591</v>
      </c>
      <c r="B7" s="1086"/>
      <c r="C7" s="1100"/>
      <c r="D7" s="1084"/>
      <c r="E7" s="1109"/>
      <c r="F7" s="471" t="s">
        <v>1140</v>
      </c>
      <c r="G7" s="463"/>
      <c r="H7" s="1122" t="s">
        <v>1141</v>
      </c>
      <c r="I7" s="1126"/>
    </row>
    <row r="8" spans="1:9" s="66" customFormat="1">
      <c r="A8" s="522" t="s">
        <v>1581</v>
      </c>
      <c r="B8" s="1101"/>
      <c r="C8" s="1102"/>
      <c r="D8" s="1110"/>
      <c r="E8" s="1111"/>
      <c r="F8" s="296" t="s">
        <v>1142</v>
      </c>
      <c r="G8" s="298"/>
      <c r="H8" s="1127" t="s">
        <v>1143</v>
      </c>
      <c r="I8" s="1128"/>
    </row>
    <row r="9" spans="1:9" s="66" customFormat="1" ht="24.75" customHeight="1">
      <c r="A9" s="131"/>
      <c r="B9" s="294" t="s">
        <v>86</v>
      </c>
      <c r="C9" s="294" t="s">
        <v>87</v>
      </c>
      <c r="D9" s="294" t="s">
        <v>86</v>
      </c>
      <c r="E9" s="294" t="s">
        <v>87</v>
      </c>
      <c r="F9" s="294" t="s">
        <v>86</v>
      </c>
      <c r="G9" s="294" t="s">
        <v>87</v>
      </c>
      <c r="H9" s="294" t="s">
        <v>86</v>
      </c>
      <c r="I9" s="428" t="s">
        <v>87</v>
      </c>
    </row>
    <row r="10" spans="1:9" s="66" customFormat="1" ht="24.75" customHeight="1">
      <c r="A10" s="465"/>
      <c r="B10" s="124" t="s">
        <v>1144</v>
      </c>
      <c r="C10" s="709" t="s">
        <v>1145</v>
      </c>
      <c r="D10" s="710" t="s">
        <v>1144</v>
      </c>
      <c r="E10" s="709" t="s">
        <v>1145</v>
      </c>
      <c r="F10" s="710" t="s">
        <v>1144</v>
      </c>
      <c r="G10" s="709" t="s">
        <v>1145</v>
      </c>
      <c r="H10" s="710" t="s">
        <v>1144</v>
      </c>
      <c r="I10" s="702" t="s">
        <v>1145</v>
      </c>
    </row>
    <row r="11" spans="1:9" ht="24" customHeight="1">
      <c r="A11" s="555" t="s">
        <v>1615</v>
      </c>
      <c r="B11" s="552">
        <f>SUM(B12:B19)</f>
        <v>145056</v>
      </c>
      <c r="C11" s="811">
        <f>SUM(C12:C19)</f>
        <v>2556848</v>
      </c>
      <c r="D11" s="813">
        <f t="shared" ref="D11:H11" si="0">SUM(D12:D19)</f>
        <v>87642</v>
      </c>
      <c r="E11" s="811">
        <f>SUM(E12:E19)</f>
        <v>1708769</v>
      </c>
      <c r="F11" s="817">
        <f t="shared" si="0"/>
        <v>40434</v>
      </c>
      <c r="G11" s="817">
        <f t="shared" si="0"/>
        <v>678882</v>
      </c>
      <c r="H11" s="813">
        <f t="shared" si="0"/>
        <v>16980</v>
      </c>
      <c r="I11" s="813">
        <f>SUM(I12:I19)</f>
        <v>169197</v>
      </c>
    </row>
    <row r="12" spans="1:9" ht="24" customHeight="1">
      <c r="A12" s="84" t="s">
        <v>1181</v>
      </c>
      <c r="B12" s="553">
        <f>SUM(D12+F12+H12)</f>
        <v>10841</v>
      </c>
      <c r="C12" s="565">
        <f>SUM(E12+G12+I12)</f>
        <v>6259</v>
      </c>
      <c r="D12" s="595">
        <v>5676</v>
      </c>
      <c r="E12" s="565">
        <v>3323</v>
      </c>
      <c r="F12" s="596">
        <v>1377</v>
      </c>
      <c r="G12" s="596">
        <v>936</v>
      </c>
      <c r="H12" s="595">
        <v>3788</v>
      </c>
      <c r="I12" s="595">
        <v>2000</v>
      </c>
    </row>
    <row r="13" spans="1:9" ht="24" customHeight="1">
      <c r="A13" s="84" t="s">
        <v>1216</v>
      </c>
      <c r="B13" s="553">
        <f t="shared" ref="B13:C19" si="1">SUM(D13+F13+H13)</f>
        <v>26193</v>
      </c>
      <c r="C13" s="565">
        <f t="shared" si="1"/>
        <v>95120</v>
      </c>
      <c r="D13" s="595">
        <v>13718</v>
      </c>
      <c r="E13" s="565">
        <v>50250</v>
      </c>
      <c r="F13" s="596">
        <v>7527</v>
      </c>
      <c r="G13" s="596">
        <v>27826</v>
      </c>
      <c r="H13" s="595">
        <v>4948</v>
      </c>
      <c r="I13" s="595">
        <v>17044</v>
      </c>
    </row>
    <row r="14" spans="1:9" ht="24" customHeight="1">
      <c r="A14" s="84" t="s">
        <v>1217</v>
      </c>
      <c r="B14" s="553">
        <f t="shared" si="1"/>
        <v>20604</v>
      </c>
      <c r="C14" s="565">
        <f t="shared" si="1"/>
        <v>151084</v>
      </c>
      <c r="D14" s="595">
        <v>11473</v>
      </c>
      <c r="E14" s="565">
        <v>84579</v>
      </c>
      <c r="F14" s="596">
        <v>6554</v>
      </c>
      <c r="G14" s="596">
        <v>48060</v>
      </c>
      <c r="H14" s="595">
        <v>2577</v>
      </c>
      <c r="I14" s="595">
        <v>18445</v>
      </c>
    </row>
    <row r="15" spans="1:9" ht="24" customHeight="1">
      <c r="A15" s="84" t="s">
        <v>1218</v>
      </c>
      <c r="B15" s="553">
        <f t="shared" si="1"/>
        <v>40962</v>
      </c>
      <c r="C15" s="565">
        <f t="shared" si="1"/>
        <v>555821</v>
      </c>
      <c r="D15" s="595">
        <v>24737</v>
      </c>
      <c r="E15" s="565">
        <v>336543</v>
      </c>
      <c r="F15" s="596">
        <v>12659</v>
      </c>
      <c r="G15" s="596">
        <v>172351</v>
      </c>
      <c r="H15" s="595">
        <v>3566</v>
      </c>
      <c r="I15" s="595">
        <v>46927</v>
      </c>
    </row>
    <row r="16" spans="1:9" ht="24" customHeight="1">
      <c r="A16" s="84" t="s">
        <v>177</v>
      </c>
      <c r="B16" s="553">
        <f t="shared" si="1"/>
        <v>32632</v>
      </c>
      <c r="C16" s="565">
        <f t="shared" si="1"/>
        <v>877221</v>
      </c>
      <c r="D16" s="595">
        <v>22024</v>
      </c>
      <c r="E16" s="565">
        <v>595229</v>
      </c>
      <c r="F16" s="596">
        <v>9095</v>
      </c>
      <c r="G16" s="596">
        <v>242652</v>
      </c>
      <c r="H16" s="595">
        <v>1513</v>
      </c>
      <c r="I16" s="595">
        <v>39340</v>
      </c>
    </row>
    <row r="17" spans="1:9" ht="24" customHeight="1">
      <c r="A17" s="84" t="s">
        <v>178</v>
      </c>
      <c r="B17" s="553">
        <f t="shared" si="1"/>
        <v>9036</v>
      </c>
      <c r="C17" s="565">
        <f t="shared" si="1"/>
        <v>423044</v>
      </c>
      <c r="D17" s="595">
        <v>6408</v>
      </c>
      <c r="E17" s="565">
        <v>300331</v>
      </c>
      <c r="F17" s="596">
        <v>2274</v>
      </c>
      <c r="G17" s="596">
        <v>106003</v>
      </c>
      <c r="H17" s="595">
        <v>354</v>
      </c>
      <c r="I17" s="595">
        <v>16710</v>
      </c>
    </row>
    <row r="18" spans="1:9" ht="24" customHeight="1">
      <c r="A18" s="84" t="s">
        <v>179</v>
      </c>
      <c r="B18" s="553">
        <f t="shared" si="1"/>
        <v>4312</v>
      </c>
      <c r="C18" s="565">
        <f t="shared" si="1"/>
        <v>336213</v>
      </c>
      <c r="D18" s="595">
        <v>3244</v>
      </c>
      <c r="E18" s="565">
        <v>252826</v>
      </c>
      <c r="F18" s="596">
        <v>892</v>
      </c>
      <c r="G18" s="596">
        <v>69625</v>
      </c>
      <c r="H18" s="595">
        <v>176</v>
      </c>
      <c r="I18" s="595">
        <v>13762</v>
      </c>
    </row>
    <row r="19" spans="1:9" ht="24" customHeight="1">
      <c r="A19" s="556" t="s">
        <v>1614</v>
      </c>
      <c r="B19" s="554">
        <f t="shared" si="1"/>
        <v>476</v>
      </c>
      <c r="C19" s="560">
        <f t="shared" si="1"/>
        <v>112086</v>
      </c>
      <c r="D19" s="801">
        <v>362</v>
      </c>
      <c r="E19" s="560">
        <v>85688</v>
      </c>
      <c r="F19" s="816">
        <v>56</v>
      </c>
      <c r="G19" s="816">
        <v>11429</v>
      </c>
      <c r="H19" s="801">
        <v>58</v>
      </c>
      <c r="I19" s="801">
        <v>14969</v>
      </c>
    </row>
    <row r="20" spans="1:9">
      <c r="B20" s="43"/>
      <c r="C20" s="43"/>
      <c r="D20" s="43"/>
      <c r="E20" s="43"/>
      <c r="F20" s="43"/>
      <c r="G20" s="43"/>
      <c r="H20" s="43"/>
      <c r="I20" s="43"/>
    </row>
    <row r="21" spans="1:9">
      <c r="B21" s="43"/>
      <c r="C21" s="43"/>
      <c r="D21" s="43"/>
      <c r="E21" s="43"/>
      <c r="F21" s="43"/>
      <c r="G21" s="43"/>
      <c r="H21" s="43"/>
      <c r="I21" s="43"/>
    </row>
    <row r="22" spans="1:9">
      <c r="B22" s="43"/>
      <c r="C22" s="43"/>
      <c r="D22" s="43"/>
      <c r="E22" s="43"/>
      <c r="F22" s="43"/>
      <c r="G22" s="43"/>
      <c r="H22" s="43"/>
      <c r="I22" s="43"/>
    </row>
    <row r="23" spans="1:9">
      <c r="B23" s="43"/>
      <c r="C23" s="43"/>
      <c r="D23" s="43"/>
      <c r="E23" s="43"/>
      <c r="F23" s="43"/>
      <c r="G23" s="43"/>
      <c r="H23" s="43"/>
      <c r="I23" s="43"/>
    </row>
    <row r="24" spans="1:9">
      <c r="B24" s="43"/>
      <c r="C24" s="43"/>
      <c r="D24" s="43"/>
      <c r="E24" s="43"/>
      <c r="F24" s="43"/>
      <c r="G24" s="43"/>
      <c r="H24" s="43"/>
      <c r="I24" s="43"/>
    </row>
    <row r="25" spans="1:9">
      <c r="B25" s="43"/>
      <c r="C25" s="43"/>
      <c r="D25" s="43"/>
      <c r="E25" s="43"/>
      <c r="F25" s="43"/>
      <c r="G25" s="43"/>
      <c r="H25" s="43"/>
      <c r="I25" s="43"/>
    </row>
    <row r="26" spans="1:9">
      <c r="B26" s="43"/>
      <c r="C26" s="43"/>
      <c r="D26" s="43"/>
      <c r="E26" s="43"/>
      <c r="F26" s="43"/>
      <c r="G26" s="43"/>
      <c r="H26" s="43"/>
      <c r="I26" s="43"/>
    </row>
    <row r="27" spans="1:9">
      <c r="B27" s="43"/>
      <c r="C27" s="43"/>
      <c r="D27" s="43"/>
      <c r="E27" s="43"/>
      <c r="F27" s="43"/>
      <c r="G27" s="43"/>
      <c r="H27" s="43"/>
      <c r="I27" s="43"/>
    </row>
    <row r="28" spans="1:9">
      <c r="B28" s="43"/>
      <c r="C28" s="43"/>
      <c r="D28" s="43"/>
      <c r="E28" s="43"/>
      <c r="F28" s="43"/>
      <c r="G28" s="43"/>
      <c r="H28" s="43"/>
      <c r="I28" s="43"/>
    </row>
    <row r="29" spans="1:9">
      <c r="B29" s="43"/>
      <c r="C29" s="43"/>
      <c r="D29" s="43"/>
      <c r="E29" s="43"/>
      <c r="F29" s="43"/>
      <c r="G29" s="43"/>
      <c r="H29" s="43"/>
      <c r="I29" s="43"/>
    </row>
  </sheetData>
  <mergeCells count="10">
    <mergeCell ref="B4:C5"/>
    <mergeCell ref="D4:E5"/>
    <mergeCell ref="F4:I4"/>
    <mergeCell ref="F5:I5"/>
    <mergeCell ref="B6:C8"/>
    <mergeCell ref="D6:E8"/>
    <mergeCell ref="F6:G6"/>
    <mergeCell ref="H6:I6"/>
    <mergeCell ref="H7:I7"/>
    <mergeCell ref="H8:I8"/>
  </mergeCells>
  <printOptions horizontalCentered="1"/>
  <pageMargins left="0.39370078740157483" right="0.39370078740157483" top="0.78740157480314965" bottom="0.39370078740157483" header="0.31496062992125984" footer="0.31496062992125984"/>
  <pageSetup paperSize="9" scale="85" orientation="landscape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>
  <sheetPr>
    <tabColor rgb="FF00B050"/>
  </sheetPr>
  <dimension ref="A1:M89"/>
  <sheetViews>
    <sheetView topLeftCell="A31" workbookViewId="0">
      <selection activeCell="E20" sqref="E20"/>
    </sheetView>
  </sheetViews>
  <sheetFormatPr defaultRowHeight="21"/>
  <cols>
    <col min="1" max="1" width="26.375" style="47" customWidth="1"/>
    <col min="2" max="2" width="12.625" style="38" customWidth="1"/>
    <col min="3" max="3" width="13.25" style="38" customWidth="1"/>
    <col min="4" max="4" width="13.5" style="38" customWidth="1"/>
    <col min="5" max="5" width="14.625" style="38" customWidth="1"/>
    <col min="6" max="6" width="19.125" style="38" customWidth="1"/>
    <col min="7" max="7" width="19.375" style="38" customWidth="1"/>
    <col min="8" max="8" width="14.375" style="38" customWidth="1"/>
    <col min="9" max="9" width="14" style="38" customWidth="1"/>
    <col min="10" max="16384" width="9" style="38"/>
  </cols>
  <sheetData>
    <row r="1" spans="1:13" s="37" customFormat="1" ht="19.5" customHeight="1">
      <c r="A1" s="119" t="s">
        <v>1146</v>
      </c>
    </row>
    <row r="2" spans="1:13" s="37" customFormat="1" ht="19.5" customHeight="1">
      <c r="A2" s="119" t="s">
        <v>1147</v>
      </c>
      <c r="H2" s="55"/>
      <c r="I2" s="58"/>
    </row>
    <row r="3" spans="1:13" s="37" customFormat="1" ht="16.5" customHeight="1">
      <c r="B3" s="80"/>
      <c r="C3" s="80"/>
      <c r="D3" s="80"/>
      <c r="E3" s="80"/>
      <c r="I3" s="81"/>
    </row>
    <row r="4" spans="1:13" s="37" customFormat="1" ht="25.5" customHeight="1">
      <c r="A4" s="1121" t="s">
        <v>1148</v>
      </c>
      <c r="B4" s="1073" t="s">
        <v>118</v>
      </c>
      <c r="C4" s="1074"/>
      <c r="D4" s="1120" t="s">
        <v>1134</v>
      </c>
      <c r="E4" s="1121"/>
      <c r="F4" s="1073" t="s">
        <v>1135</v>
      </c>
      <c r="G4" s="1075"/>
      <c r="H4" s="1075"/>
      <c r="I4" s="1075"/>
      <c r="J4" s="82"/>
    </row>
    <row r="5" spans="1:13" s="37" customFormat="1" ht="18" customHeight="1">
      <c r="A5" s="1123"/>
      <c r="B5" s="1078"/>
      <c r="C5" s="1079"/>
      <c r="D5" s="1122"/>
      <c r="E5" s="1123"/>
      <c r="F5" s="1080" t="s">
        <v>1136</v>
      </c>
      <c r="G5" s="1124"/>
      <c r="H5" s="1124"/>
      <c r="I5" s="1124"/>
      <c r="J5" s="82"/>
      <c r="L5" s="82"/>
      <c r="M5" s="82"/>
    </row>
    <row r="6" spans="1:13" s="66" customFormat="1">
      <c r="A6" s="1123"/>
      <c r="B6" s="1086" t="s">
        <v>36</v>
      </c>
      <c r="C6" s="1100"/>
      <c r="D6" s="1084" t="s">
        <v>1137</v>
      </c>
      <c r="E6" s="1109"/>
      <c r="F6" s="1040" t="s">
        <v>1138</v>
      </c>
      <c r="G6" s="1042"/>
      <c r="H6" s="1082" t="s">
        <v>1139</v>
      </c>
      <c r="I6" s="1130"/>
      <c r="J6" s="82"/>
      <c r="L6" s="82"/>
      <c r="M6" s="82"/>
    </row>
    <row r="7" spans="1:13" s="66" customFormat="1">
      <c r="A7" s="1123"/>
      <c r="B7" s="1086"/>
      <c r="C7" s="1100"/>
      <c r="D7" s="1084"/>
      <c r="E7" s="1109"/>
      <c r="F7" s="471" t="s">
        <v>1140</v>
      </c>
      <c r="G7" s="463"/>
      <c r="H7" s="1084" t="s">
        <v>1141</v>
      </c>
      <c r="I7" s="1076"/>
      <c r="J7" s="82"/>
      <c r="L7" s="82"/>
      <c r="M7" s="82"/>
    </row>
    <row r="8" spans="1:13" s="66" customFormat="1" ht="21" customHeight="1">
      <c r="A8" s="1109" t="s">
        <v>1149</v>
      </c>
      <c r="B8" s="1101"/>
      <c r="C8" s="1102"/>
      <c r="D8" s="1110"/>
      <c r="E8" s="1111"/>
      <c r="F8" s="296" t="s">
        <v>1142</v>
      </c>
      <c r="G8" s="298"/>
      <c r="H8" s="1127" t="s">
        <v>1143</v>
      </c>
      <c r="I8" s="1128"/>
      <c r="J8" s="82"/>
      <c r="L8" s="82"/>
      <c r="M8" s="82"/>
    </row>
    <row r="9" spans="1:13" s="66" customFormat="1" ht="18.75" customHeight="1">
      <c r="A9" s="1109"/>
      <c r="B9" s="294" t="s">
        <v>86</v>
      </c>
      <c r="C9" s="294" t="s">
        <v>87</v>
      </c>
      <c r="D9" s="294" t="s">
        <v>86</v>
      </c>
      <c r="E9" s="294" t="s">
        <v>87</v>
      </c>
      <c r="F9" s="294" t="s">
        <v>86</v>
      </c>
      <c r="G9" s="294" t="s">
        <v>87</v>
      </c>
      <c r="H9" s="294" t="s">
        <v>86</v>
      </c>
      <c r="I9" s="428" t="s">
        <v>87</v>
      </c>
      <c r="J9" s="82"/>
      <c r="L9" s="82"/>
      <c r="M9" s="82"/>
    </row>
    <row r="10" spans="1:13" s="66" customFormat="1" ht="21.75" customHeight="1">
      <c r="A10" s="1109"/>
      <c r="B10" s="434" t="s">
        <v>1144</v>
      </c>
      <c r="C10" s="447" t="s">
        <v>1145</v>
      </c>
      <c r="D10" s="434" t="s">
        <v>1144</v>
      </c>
      <c r="E10" s="447" t="s">
        <v>1145</v>
      </c>
      <c r="F10" s="434" t="s">
        <v>1144</v>
      </c>
      <c r="G10" s="447" t="s">
        <v>1145</v>
      </c>
      <c r="H10" s="434" t="s">
        <v>1144</v>
      </c>
      <c r="I10" s="299" t="s">
        <v>1145</v>
      </c>
      <c r="J10" s="82"/>
      <c r="L10" s="82"/>
      <c r="M10" s="82"/>
    </row>
    <row r="11" spans="1:13" s="77" customFormat="1" ht="5.25" customHeight="1">
      <c r="A11" s="1111"/>
      <c r="B11" s="443"/>
      <c r="C11" s="443"/>
      <c r="D11" s="443"/>
      <c r="E11" s="443"/>
      <c r="F11" s="443"/>
      <c r="G11" s="443"/>
      <c r="H11" s="443"/>
      <c r="I11" s="444"/>
      <c r="J11" s="42"/>
    </row>
    <row r="12" spans="1:13">
      <c r="A12" s="564" t="s">
        <v>1264</v>
      </c>
      <c r="B12" s="551">
        <f t="shared" ref="B12:H12" si="0">SUM(B13:B25)</f>
        <v>145056</v>
      </c>
      <c r="C12" s="551">
        <f t="shared" si="0"/>
        <v>2556848</v>
      </c>
      <c r="D12" s="138">
        <f t="shared" si="0"/>
        <v>87642</v>
      </c>
      <c r="E12" s="551">
        <f t="shared" si="0"/>
        <v>1708769</v>
      </c>
      <c r="F12" s="472">
        <f t="shared" si="0"/>
        <v>40434</v>
      </c>
      <c r="G12" s="475">
        <f t="shared" si="0"/>
        <v>678882</v>
      </c>
      <c r="H12" s="551">
        <f t="shared" si="0"/>
        <v>16980</v>
      </c>
      <c r="I12" s="552">
        <f>SUM(I14:I25)</f>
        <v>169197</v>
      </c>
    </row>
    <row r="13" spans="1:13">
      <c r="A13" s="83" t="s">
        <v>1622</v>
      </c>
      <c r="B13" s="550">
        <v>17</v>
      </c>
      <c r="C13" s="550">
        <v>272</v>
      </c>
      <c r="D13" s="113">
        <f>D42+D71</f>
        <v>13</v>
      </c>
      <c r="E13" s="550">
        <f>E42+E71</f>
        <v>240</v>
      </c>
      <c r="F13" s="307">
        <v>4</v>
      </c>
      <c r="G13" s="476">
        <v>32</v>
      </c>
      <c r="H13" s="550" t="s">
        <v>53</v>
      </c>
      <c r="I13" s="553" t="s">
        <v>53</v>
      </c>
    </row>
    <row r="14" spans="1:13">
      <c r="A14" s="83" t="s">
        <v>1186</v>
      </c>
      <c r="B14" s="550">
        <f t="shared" ref="B14:B25" si="1">D14+F14+H14</f>
        <v>101</v>
      </c>
      <c r="C14" s="550">
        <f t="shared" ref="C14:C25" si="2">E14+G14+I14</f>
        <v>2140</v>
      </c>
      <c r="D14" s="113">
        <f t="shared" ref="D14:E25" si="3">D43+D72</f>
        <v>77</v>
      </c>
      <c r="E14" s="550">
        <f t="shared" si="3"/>
        <v>1610</v>
      </c>
      <c r="F14" s="307">
        <f t="shared" ref="F14:G14" si="4">F43+F72</f>
        <v>20</v>
      </c>
      <c r="G14" s="476">
        <f t="shared" si="4"/>
        <v>529</v>
      </c>
      <c r="H14" s="550">
        <v>4</v>
      </c>
      <c r="I14" s="553">
        <v>1</v>
      </c>
    </row>
    <row r="15" spans="1:13">
      <c r="A15" s="83" t="s">
        <v>1187</v>
      </c>
      <c r="B15" s="550">
        <f t="shared" si="1"/>
        <v>1013</v>
      </c>
      <c r="C15" s="550">
        <f t="shared" si="2"/>
        <v>17426</v>
      </c>
      <c r="D15" s="113">
        <f t="shared" si="3"/>
        <v>614</v>
      </c>
      <c r="E15" s="550">
        <f t="shared" si="3"/>
        <v>11224</v>
      </c>
      <c r="F15" s="307">
        <f t="shared" ref="F15:I15" si="5">F44+F73</f>
        <v>253</v>
      </c>
      <c r="G15" s="476">
        <f t="shared" si="5"/>
        <v>5176</v>
      </c>
      <c r="H15" s="550">
        <f t="shared" si="5"/>
        <v>146</v>
      </c>
      <c r="I15" s="553">
        <f t="shared" si="5"/>
        <v>1026</v>
      </c>
    </row>
    <row r="16" spans="1:13">
      <c r="A16" s="83" t="s">
        <v>1188</v>
      </c>
      <c r="B16" s="550">
        <f t="shared" si="1"/>
        <v>2431</v>
      </c>
      <c r="C16" s="550">
        <f t="shared" si="2"/>
        <v>56307</v>
      </c>
      <c r="D16" s="113">
        <f t="shared" si="3"/>
        <v>1509</v>
      </c>
      <c r="E16" s="550">
        <f t="shared" si="3"/>
        <v>40823</v>
      </c>
      <c r="F16" s="307">
        <f t="shared" ref="F16:I16" si="6">F45+F74</f>
        <v>544</v>
      </c>
      <c r="G16" s="476">
        <f t="shared" si="6"/>
        <v>12294</v>
      </c>
      <c r="H16" s="550">
        <f t="shared" si="6"/>
        <v>378</v>
      </c>
      <c r="I16" s="553">
        <f t="shared" si="6"/>
        <v>3190</v>
      </c>
    </row>
    <row r="17" spans="1:9">
      <c r="A17" s="83" t="s">
        <v>1189</v>
      </c>
      <c r="B17" s="550">
        <f t="shared" si="1"/>
        <v>5423</v>
      </c>
      <c r="C17" s="550">
        <f t="shared" si="2"/>
        <v>110586</v>
      </c>
      <c r="D17" s="113">
        <f t="shared" si="3"/>
        <v>3032</v>
      </c>
      <c r="E17" s="550">
        <f t="shared" si="3"/>
        <v>74554</v>
      </c>
      <c r="F17" s="307">
        <f t="shared" ref="F17:I17" si="7">F46+F75</f>
        <v>1512</v>
      </c>
      <c r="G17" s="476">
        <f t="shared" si="7"/>
        <v>27002</v>
      </c>
      <c r="H17" s="550">
        <f t="shared" si="7"/>
        <v>879</v>
      </c>
      <c r="I17" s="553">
        <f t="shared" si="7"/>
        <v>9030</v>
      </c>
    </row>
    <row r="18" spans="1:9">
      <c r="A18" s="83" t="s">
        <v>1190</v>
      </c>
      <c r="B18" s="550">
        <f t="shared" si="1"/>
        <v>9220</v>
      </c>
      <c r="C18" s="550">
        <f t="shared" si="2"/>
        <v>188286</v>
      </c>
      <c r="D18" s="113">
        <f t="shared" si="3"/>
        <v>5240</v>
      </c>
      <c r="E18" s="550">
        <f t="shared" si="3"/>
        <v>126047</v>
      </c>
      <c r="F18" s="307">
        <f t="shared" ref="F18:I18" si="8">F47+F76</f>
        <v>2631</v>
      </c>
      <c r="G18" s="476">
        <f t="shared" si="8"/>
        <v>50125</v>
      </c>
      <c r="H18" s="550">
        <f t="shared" si="8"/>
        <v>1349</v>
      </c>
      <c r="I18" s="553">
        <f t="shared" si="8"/>
        <v>12114</v>
      </c>
    </row>
    <row r="19" spans="1:9">
      <c r="A19" s="83" t="s">
        <v>1191</v>
      </c>
      <c r="B19" s="550">
        <f t="shared" si="1"/>
        <v>15529</v>
      </c>
      <c r="C19" s="550">
        <f t="shared" si="2"/>
        <v>304258</v>
      </c>
      <c r="D19" s="113">
        <f t="shared" si="3"/>
        <v>8545</v>
      </c>
      <c r="E19" s="550">
        <f t="shared" si="3"/>
        <v>196841</v>
      </c>
      <c r="F19" s="307">
        <f t="shared" ref="F19:I19" si="9">F48+F77</f>
        <v>4875</v>
      </c>
      <c r="G19" s="476">
        <f t="shared" si="9"/>
        <v>87104</v>
      </c>
      <c r="H19" s="550">
        <f t="shared" si="9"/>
        <v>2109</v>
      </c>
      <c r="I19" s="553">
        <f t="shared" si="9"/>
        <v>20313</v>
      </c>
    </row>
    <row r="20" spans="1:9">
      <c r="A20" s="83" t="s">
        <v>1192</v>
      </c>
      <c r="B20" s="550">
        <f t="shared" si="1"/>
        <v>22707</v>
      </c>
      <c r="C20" s="550">
        <f t="shared" si="2"/>
        <v>439479</v>
      </c>
      <c r="D20" s="113">
        <v>12710</v>
      </c>
      <c r="E20" s="550">
        <f t="shared" si="3"/>
        <v>273936</v>
      </c>
      <c r="F20" s="307">
        <f t="shared" ref="F20:I20" si="10">F49+F78</f>
        <v>7088</v>
      </c>
      <c r="G20" s="476">
        <f t="shared" si="10"/>
        <v>128861</v>
      </c>
      <c r="H20" s="550">
        <f t="shared" si="10"/>
        <v>2909</v>
      </c>
      <c r="I20" s="553">
        <f t="shared" si="10"/>
        <v>36682</v>
      </c>
    </row>
    <row r="21" spans="1:9">
      <c r="A21" s="83" t="s">
        <v>1193</v>
      </c>
      <c r="B21" s="550">
        <f t="shared" si="1"/>
        <v>26987</v>
      </c>
      <c r="C21" s="550">
        <f t="shared" si="2"/>
        <v>469348</v>
      </c>
      <c r="D21" s="113">
        <v>15382</v>
      </c>
      <c r="E21" s="550">
        <f t="shared" si="3"/>
        <v>297316</v>
      </c>
      <c r="F21" s="307">
        <f t="shared" ref="F21:I21" si="11">F50+F79</f>
        <v>8348</v>
      </c>
      <c r="G21" s="476">
        <f>G50+G79</f>
        <v>138431</v>
      </c>
      <c r="H21" s="550">
        <f t="shared" si="11"/>
        <v>3257</v>
      </c>
      <c r="I21" s="553">
        <f t="shared" si="11"/>
        <v>33601</v>
      </c>
    </row>
    <row r="22" spans="1:9">
      <c r="A22" s="83" t="s">
        <v>1194</v>
      </c>
      <c r="B22" s="550">
        <f t="shared" si="1"/>
        <v>26096</v>
      </c>
      <c r="C22" s="550">
        <f t="shared" si="2"/>
        <v>449895</v>
      </c>
      <c r="D22" s="113">
        <f t="shared" si="3"/>
        <v>15647</v>
      </c>
      <c r="E22" s="550">
        <f t="shared" si="3"/>
        <v>302146</v>
      </c>
      <c r="F22" s="307">
        <f t="shared" ref="F22:I22" si="12">F51+F80</f>
        <v>7584</v>
      </c>
      <c r="G22" s="476">
        <f t="shared" si="12"/>
        <v>120561</v>
      </c>
      <c r="H22" s="550">
        <f t="shared" si="12"/>
        <v>2865</v>
      </c>
      <c r="I22" s="553">
        <f t="shared" si="12"/>
        <v>27188</v>
      </c>
    </row>
    <row r="23" spans="1:9">
      <c r="A23" s="83" t="s">
        <v>1195</v>
      </c>
      <c r="B23" s="550">
        <f t="shared" si="1"/>
        <v>16910</v>
      </c>
      <c r="C23" s="550">
        <f t="shared" si="2"/>
        <v>268053</v>
      </c>
      <c r="D23" s="113">
        <f t="shared" si="3"/>
        <v>10994</v>
      </c>
      <c r="E23" s="550">
        <f t="shared" si="3"/>
        <v>188520</v>
      </c>
      <c r="F23" s="307">
        <f t="shared" ref="F23:I23" si="13">F52+F81</f>
        <v>4396</v>
      </c>
      <c r="G23" s="476">
        <f t="shared" si="13"/>
        <v>66941</v>
      </c>
      <c r="H23" s="550">
        <f t="shared" si="13"/>
        <v>1520</v>
      </c>
      <c r="I23" s="553">
        <f t="shared" si="13"/>
        <v>12592</v>
      </c>
    </row>
    <row r="24" spans="1:9">
      <c r="A24" s="83" t="s">
        <v>1196</v>
      </c>
      <c r="B24" s="550">
        <f t="shared" si="1"/>
        <v>8625</v>
      </c>
      <c r="C24" s="550">
        <f t="shared" si="2"/>
        <v>122921</v>
      </c>
      <c r="D24" s="113">
        <f t="shared" si="3"/>
        <v>6087</v>
      </c>
      <c r="E24" s="550">
        <f t="shared" si="3"/>
        <v>91319</v>
      </c>
      <c r="F24" s="307">
        <f t="shared" ref="F24:I24" si="14">F53+F82</f>
        <v>1829</v>
      </c>
      <c r="G24" s="476">
        <f t="shared" si="14"/>
        <v>25080</v>
      </c>
      <c r="H24" s="550">
        <f t="shared" si="14"/>
        <v>709</v>
      </c>
      <c r="I24" s="553">
        <f t="shared" si="14"/>
        <v>6522</v>
      </c>
    </row>
    <row r="25" spans="1:9">
      <c r="A25" s="83" t="s">
        <v>1623</v>
      </c>
      <c r="B25" s="550">
        <f t="shared" si="1"/>
        <v>9997</v>
      </c>
      <c r="C25" s="550">
        <f t="shared" si="2"/>
        <v>127877</v>
      </c>
      <c r="D25" s="113">
        <f t="shared" si="3"/>
        <v>7792</v>
      </c>
      <c r="E25" s="550">
        <f t="shared" si="3"/>
        <v>104193</v>
      </c>
      <c r="F25" s="307">
        <f t="shared" ref="F25:I25" si="15">F54+F83</f>
        <v>1350</v>
      </c>
      <c r="G25" s="476">
        <f t="shared" si="15"/>
        <v>16746</v>
      </c>
      <c r="H25" s="550">
        <f t="shared" si="15"/>
        <v>855</v>
      </c>
      <c r="I25" s="553">
        <f t="shared" si="15"/>
        <v>6938</v>
      </c>
    </row>
    <row r="26" spans="1:9">
      <c r="A26" s="78"/>
      <c r="B26" s="28"/>
      <c r="C26" s="53"/>
      <c r="D26" s="53"/>
      <c r="E26" s="53"/>
      <c r="F26" s="53"/>
      <c r="G26" s="53"/>
      <c r="H26" s="53"/>
      <c r="I26" s="53"/>
    </row>
    <row r="27" spans="1:9">
      <c r="A27" s="78"/>
      <c r="B27" s="28"/>
      <c r="C27" s="53"/>
      <c r="D27" s="53"/>
      <c r="E27" s="53"/>
      <c r="F27" s="53"/>
      <c r="G27" s="53"/>
      <c r="H27" s="53"/>
      <c r="I27" s="53"/>
    </row>
    <row r="28" spans="1:9">
      <c r="A28" s="78"/>
      <c r="B28" s="28"/>
      <c r="C28" s="53"/>
      <c r="D28" s="53"/>
      <c r="E28" s="53"/>
      <c r="F28" s="53"/>
      <c r="G28" s="53"/>
      <c r="H28" s="53"/>
      <c r="I28" s="53"/>
    </row>
    <row r="29" spans="1:9">
      <c r="A29" s="78"/>
      <c r="B29" s="28"/>
      <c r="C29" s="53"/>
      <c r="D29" s="53"/>
      <c r="E29" s="53"/>
      <c r="F29" s="53"/>
      <c r="G29" s="53"/>
      <c r="H29" s="53"/>
      <c r="I29" s="53"/>
    </row>
    <row r="30" spans="1:9" s="37" customFormat="1" ht="19.5" customHeight="1">
      <c r="A30" s="119" t="s">
        <v>1589</v>
      </c>
    </row>
    <row r="31" spans="1:9" s="37" customFormat="1" ht="19.5" customHeight="1">
      <c r="A31" s="119" t="s">
        <v>1590</v>
      </c>
      <c r="H31" s="55"/>
      <c r="I31" s="58"/>
    </row>
    <row r="32" spans="1:9" s="37" customFormat="1" ht="16.5" customHeight="1">
      <c r="B32" s="80"/>
      <c r="C32" s="80"/>
      <c r="D32" s="80"/>
      <c r="E32" s="80"/>
      <c r="I32" s="81"/>
    </row>
    <row r="33" spans="1:13" s="37" customFormat="1" ht="25.5" customHeight="1">
      <c r="A33" s="1121" t="s">
        <v>1148</v>
      </c>
      <c r="B33" s="1073" t="s">
        <v>118</v>
      </c>
      <c r="C33" s="1074"/>
      <c r="D33" s="1120" t="s">
        <v>1134</v>
      </c>
      <c r="E33" s="1121"/>
      <c r="F33" s="1087" t="s">
        <v>1135</v>
      </c>
      <c r="G33" s="1088"/>
      <c r="H33" s="1088"/>
      <c r="I33" s="1088"/>
      <c r="J33" s="82"/>
    </row>
    <row r="34" spans="1:13" s="37" customFormat="1" ht="18" customHeight="1">
      <c r="A34" s="1123"/>
      <c r="B34" s="1078"/>
      <c r="C34" s="1079"/>
      <c r="D34" s="1122"/>
      <c r="E34" s="1123"/>
      <c r="F34" s="1092" t="s">
        <v>1136</v>
      </c>
      <c r="G34" s="1129"/>
      <c r="H34" s="1129"/>
      <c r="I34" s="1129"/>
      <c r="J34" s="82"/>
      <c r="L34" s="82"/>
      <c r="M34" s="82"/>
    </row>
    <row r="35" spans="1:13" s="66" customFormat="1">
      <c r="A35" s="1123"/>
      <c r="B35" s="1086" t="s">
        <v>36</v>
      </c>
      <c r="C35" s="1100"/>
      <c r="D35" s="1084" t="s">
        <v>1137</v>
      </c>
      <c r="E35" s="1109"/>
      <c r="F35" s="1040" t="s">
        <v>1138</v>
      </c>
      <c r="G35" s="1042"/>
      <c r="H35" s="1082" t="s">
        <v>1139</v>
      </c>
      <c r="I35" s="1130"/>
      <c r="J35" s="82"/>
      <c r="L35" s="82"/>
      <c r="M35" s="82"/>
    </row>
    <row r="36" spans="1:13" s="66" customFormat="1">
      <c r="A36" s="1123"/>
      <c r="B36" s="1086"/>
      <c r="C36" s="1100"/>
      <c r="D36" s="1084"/>
      <c r="E36" s="1109"/>
      <c r="F36" s="471" t="s">
        <v>1140</v>
      </c>
      <c r="G36" s="463"/>
      <c r="H36" s="1084" t="s">
        <v>1141</v>
      </c>
      <c r="I36" s="1076"/>
      <c r="J36" s="82"/>
      <c r="L36" s="82"/>
      <c r="M36" s="82"/>
    </row>
    <row r="37" spans="1:13" s="66" customFormat="1" ht="21" customHeight="1">
      <c r="A37" s="1109" t="s">
        <v>1149</v>
      </c>
      <c r="B37" s="1101"/>
      <c r="C37" s="1102"/>
      <c r="D37" s="1110"/>
      <c r="E37" s="1111"/>
      <c r="F37" s="296" t="s">
        <v>1142</v>
      </c>
      <c r="G37" s="298"/>
      <c r="H37" s="1127" t="s">
        <v>1143</v>
      </c>
      <c r="I37" s="1128"/>
      <c r="J37" s="82"/>
      <c r="L37" s="82"/>
      <c r="M37" s="82"/>
    </row>
    <row r="38" spans="1:13" s="66" customFormat="1" ht="18.75" customHeight="1">
      <c r="A38" s="1109"/>
      <c r="B38" s="294" t="s">
        <v>86</v>
      </c>
      <c r="C38" s="294" t="s">
        <v>87</v>
      </c>
      <c r="D38" s="294" t="s">
        <v>86</v>
      </c>
      <c r="E38" s="294" t="s">
        <v>87</v>
      </c>
      <c r="F38" s="294" t="s">
        <v>86</v>
      </c>
      <c r="G38" s="294" t="s">
        <v>87</v>
      </c>
      <c r="H38" s="294" t="s">
        <v>86</v>
      </c>
      <c r="I38" s="428" t="s">
        <v>87</v>
      </c>
      <c r="J38" s="82"/>
      <c r="L38" s="82"/>
      <c r="M38" s="82"/>
    </row>
    <row r="39" spans="1:13" s="66" customFormat="1" ht="21.75" customHeight="1">
      <c r="A39" s="1109"/>
      <c r="B39" s="434" t="s">
        <v>1144</v>
      </c>
      <c r="C39" s="447" t="s">
        <v>1145</v>
      </c>
      <c r="D39" s="434" t="s">
        <v>1144</v>
      </c>
      <c r="E39" s="447" t="s">
        <v>1145</v>
      </c>
      <c r="F39" s="434" t="s">
        <v>1144</v>
      </c>
      <c r="G39" s="447" t="s">
        <v>1145</v>
      </c>
      <c r="H39" s="434" t="s">
        <v>1144</v>
      </c>
      <c r="I39" s="299" t="s">
        <v>1145</v>
      </c>
      <c r="J39" s="82"/>
      <c r="L39" s="82"/>
      <c r="M39" s="82"/>
    </row>
    <row r="40" spans="1:13" s="77" customFormat="1" ht="11.25" customHeight="1">
      <c r="A40" s="1111"/>
      <c r="B40" s="443"/>
      <c r="C40" s="443"/>
      <c r="D40" s="443"/>
      <c r="E40" s="443"/>
      <c r="F40" s="443"/>
      <c r="G40" s="443"/>
      <c r="H40" s="443"/>
      <c r="I40" s="444"/>
      <c r="J40" s="42"/>
    </row>
    <row r="41" spans="1:13">
      <c r="A41" s="564" t="s">
        <v>1624</v>
      </c>
      <c r="B41" s="551">
        <f>SUM(B42:B54)</f>
        <v>108228</v>
      </c>
      <c r="C41" s="551">
        <f>SUM(C42:C54)</f>
        <v>1989275</v>
      </c>
      <c r="D41" s="551">
        <f>SUM(D42:D54)</f>
        <v>64592</v>
      </c>
      <c r="E41" s="551">
        <f t="shared" ref="E41:I41" si="16">SUM(E42:E54)</f>
        <v>1308119</v>
      </c>
      <c r="F41" s="472">
        <f t="shared" si="16"/>
        <v>31580</v>
      </c>
      <c r="G41" s="475">
        <f t="shared" si="16"/>
        <v>553415</v>
      </c>
      <c r="H41" s="551">
        <f t="shared" si="16"/>
        <v>12056</v>
      </c>
      <c r="I41" s="552">
        <f t="shared" si="16"/>
        <v>127741</v>
      </c>
    </row>
    <row r="42" spans="1:13">
      <c r="A42" s="83" t="s">
        <v>1622</v>
      </c>
      <c r="B42" s="550">
        <v>12</v>
      </c>
      <c r="C42" s="550">
        <v>171</v>
      </c>
      <c r="D42" s="550">
        <v>8</v>
      </c>
      <c r="E42" s="550">
        <v>139</v>
      </c>
      <c r="F42" s="307">
        <v>4</v>
      </c>
      <c r="G42" s="476">
        <v>32</v>
      </c>
      <c r="H42" s="550" t="s">
        <v>220</v>
      </c>
      <c r="I42" s="553" t="s">
        <v>220</v>
      </c>
    </row>
    <row r="43" spans="1:13">
      <c r="A43" s="83" t="s">
        <v>1186</v>
      </c>
      <c r="B43" s="550">
        <f>D43+F43+H43</f>
        <v>52</v>
      </c>
      <c r="C43" s="550">
        <f>E43+G43+I43</f>
        <v>1008</v>
      </c>
      <c r="D43" s="550">
        <v>44</v>
      </c>
      <c r="E43" s="550">
        <v>975</v>
      </c>
      <c r="F43" s="307">
        <v>4</v>
      </c>
      <c r="G43" s="476">
        <v>32</v>
      </c>
      <c r="H43" s="550">
        <v>4</v>
      </c>
      <c r="I43" s="553">
        <v>1</v>
      </c>
    </row>
    <row r="44" spans="1:13">
      <c r="A44" s="83" t="s">
        <v>1187</v>
      </c>
      <c r="B44" s="550">
        <f t="shared" ref="B44:B54" si="17">D44+F44+H44</f>
        <v>642</v>
      </c>
      <c r="C44" s="550">
        <f t="shared" ref="C44:C54" si="18">E44+G44+I44</f>
        <v>12081</v>
      </c>
      <c r="D44" s="550">
        <v>402</v>
      </c>
      <c r="E44" s="550">
        <v>7550</v>
      </c>
      <c r="F44" s="307">
        <v>177</v>
      </c>
      <c r="G44" s="476">
        <v>3941</v>
      </c>
      <c r="H44" s="550">
        <v>63</v>
      </c>
      <c r="I44" s="553">
        <v>590</v>
      </c>
    </row>
    <row r="45" spans="1:13">
      <c r="A45" s="83" t="s">
        <v>1188</v>
      </c>
      <c r="B45" s="550">
        <f t="shared" si="17"/>
        <v>1598</v>
      </c>
      <c r="C45" s="550">
        <f t="shared" si="18"/>
        <v>36428</v>
      </c>
      <c r="D45" s="550">
        <v>1017</v>
      </c>
      <c r="E45" s="550">
        <v>26505</v>
      </c>
      <c r="F45" s="307">
        <v>354</v>
      </c>
      <c r="G45" s="476">
        <v>8366</v>
      </c>
      <c r="H45" s="550">
        <v>227</v>
      </c>
      <c r="I45" s="553">
        <v>1557</v>
      </c>
    </row>
    <row r="46" spans="1:13">
      <c r="A46" s="83" t="s">
        <v>1189</v>
      </c>
      <c r="B46" s="550">
        <f t="shared" si="17"/>
        <v>3723</v>
      </c>
      <c r="C46" s="550">
        <f t="shared" si="18"/>
        <v>78421</v>
      </c>
      <c r="D46" s="550">
        <v>2047</v>
      </c>
      <c r="E46" s="550">
        <v>52478</v>
      </c>
      <c r="F46" s="307">
        <v>1122</v>
      </c>
      <c r="G46" s="476">
        <v>19841</v>
      </c>
      <c r="H46" s="550">
        <v>554</v>
      </c>
      <c r="I46" s="553">
        <v>6102</v>
      </c>
    </row>
    <row r="47" spans="1:13">
      <c r="A47" s="83" t="s">
        <v>1190</v>
      </c>
      <c r="B47" s="550">
        <f t="shared" si="17"/>
        <v>6534</v>
      </c>
      <c r="C47" s="550">
        <f t="shared" si="18"/>
        <v>134084</v>
      </c>
      <c r="D47" s="550">
        <v>3689</v>
      </c>
      <c r="E47" s="550">
        <v>85887</v>
      </c>
      <c r="F47" s="307">
        <v>1938</v>
      </c>
      <c r="G47" s="476">
        <v>39933</v>
      </c>
      <c r="H47" s="550">
        <v>907</v>
      </c>
      <c r="I47" s="553">
        <v>8264</v>
      </c>
    </row>
    <row r="48" spans="1:13">
      <c r="A48" s="83" t="s">
        <v>1191</v>
      </c>
      <c r="B48" s="550">
        <f t="shared" si="17"/>
        <v>11306</v>
      </c>
      <c r="C48" s="550">
        <f t="shared" si="18"/>
        <v>233424</v>
      </c>
      <c r="D48" s="550">
        <v>6181</v>
      </c>
      <c r="E48" s="550">
        <v>149651</v>
      </c>
      <c r="F48" s="307">
        <v>3642</v>
      </c>
      <c r="G48" s="476">
        <v>68807</v>
      </c>
      <c r="H48" s="550">
        <v>1483</v>
      </c>
      <c r="I48" s="553">
        <v>14966</v>
      </c>
    </row>
    <row r="49" spans="1:13">
      <c r="A49" s="83" t="s">
        <v>1192</v>
      </c>
      <c r="B49" s="550">
        <f t="shared" si="17"/>
        <v>16507</v>
      </c>
      <c r="C49" s="550">
        <f t="shared" si="18"/>
        <v>336006</v>
      </c>
      <c r="D49" s="550">
        <v>9063</v>
      </c>
      <c r="E49" s="550">
        <v>204763</v>
      </c>
      <c r="F49" s="307">
        <v>5392</v>
      </c>
      <c r="G49" s="476">
        <v>101624</v>
      </c>
      <c r="H49" s="550">
        <v>2052</v>
      </c>
      <c r="I49" s="553">
        <v>29619</v>
      </c>
    </row>
    <row r="50" spans="1:13">
      <c r="A50" s="83" t="s">
        <v>1193</v>
      </c>
      <c r="B50" s="550">
        <f t="shared" si="17"/>
        <v>20160</v>
      </c>
      <c r="C50" s="550">
        <f>E50+G50+I50</f>
        <v>371468</v>
      </c>
      <c r="D50" s="550">
        <v>11279</v>
      </c>
      <c r="E50" s="550">
        <v>232249</v>
      </c>
      <c r="F50" s="307">
        <v>6547</v>
      </c>
      <c r="G50" s="476">
        <v>114014</v>
      </c>
      <c r="H50" s="550">
        <v>2334</v>
      </c>
      <c r="I50" s="553">
        <v>25205</v>
      </c>
    </row>
    <row r="51" spans="1:13">
      <c r="A51" s="83" t="s">
        <v>1194</v>
      </c>
      <c r="B51" s="550">
        <f t="shared" si="17"/>
        <v>20361</v>
      </c>
      <c r="C51" s="550">
        <f t="shared" si="18"/>
        <v>369571</v>
      </c>
      <c r="D51" s="550">
        <v>12021</v>
      </c>
      <c r="E51" s="550">
        <v>243471</v>
      </c>
      <c r="F51" s="307">
        <v>6175</v>
      </c>
      <c r="G51" s="476">
        <v>104204</v>
      </c>
      <c r="H51" s="550">
        <v>2165</v>
      </c>
      <c r="I51" s="553">
        <v>21896</v>
      </c>
    </row>
    <row r="52" spans="1:13">
      <c r="A52" s="83" t="s">
        <v>1195</v>
      </c>
      <c r="B52" s="550">
        <f t="shared" si="17"/>
        <v>13228</v>
      </c>
      <c r="C52" s="550">
        <f t="shared" si="18"/>
        <v>220429</v>
      </c>
      <c r="D52" s="550">
        <v>8455</v>
      </c>
      <c r="E52" s="550">
        <v>153481</v>
      </c>
      <c r="F52" s="307">
        <v>3692</v>
      </c>
      <c r="G52" s="476">
        <v>57833</v>
      </c>
      <c r="H52" s="550">
        <v>1081</v>
      </c>
      <c r="I52" s="553">
        <v>9115</v>
      </c>
    </row>
    <row r="53" spans="1:13">
      <c r="A53" s="83" t="s">
        <v>1196</v>
      </c>
      <c r="B53" s="550">
        <f t="shared" si="17"/>
        <v>6678</v>
      </c>
      <c r="C53" s="550">
        <f t="shared" si="18"/>
        <v>99032</v>
      </c>
      <c r="D53" s="550">
        <v>4681</v>
      </c>
      <c r="E53" s="550">
        <v>73053</v>
      </c>
      <c r="F53" s="307">
        <v>1438</v>
      </c>
      <c r="G53" s="476">
        <v>20612</v>
      </c>
      <c r="H53" s="550">
        <v>559</v>
      </c>
      <c r="I53" s="553">
        <v>5367</v>
      </c>
    </row>
    <row r="54" spans="1:13">
      <c r="A54" s="83" t="s">
        <v>1623</v>
      </c>
      <c r="B54" s="550">
        <f t="shared" si="17"/>
        <v>7427</v>
      </c>
      <c r="C54" s="550">
        <f t="shared" si="18"/>
        <v>97152</v>
      </c>
      <c r="D54" s="550">
        <v>5705</v>
      </c>
      <c r="E54" s="550">
        <v>77917</v>
      </c>
      <c r="F54" s="307">
        <v>1095</v>
      </c>
      <c r="G54" s="476">
        <v>14176</v>
      </c>
      <c r="H54" s="550">
        <v>627</v>
      </c>
      <c r="I54" s="553">
        <v>5059</v>
      </c>
    </row>
    <row r="55" spans="1:13">
      <c r="B55" s="28"/>
      <c r="C55" s="53"/>
      <c r="D55" s="53"/>
      <c r="E55" s="53"/>
      <c r="F55" s="53"/>
      <c r="G55" s="53"/>
      <c r="H55" s="53"/>
      <c r="I55" s="53"/>
    </row>
    <row r="56" spans="1:13">
      <c r="A56" s="78"/>
      <c r="B56" s="28"/>
      <c r="C56" s="53"/>
      <c r="D56" s="53"/>
      <c r="E56" s="53"/>
      <c r="F56" s="53"/>
      <c r="G56" s="53"/>
      <c r="H56" s="53"/>
      <c r="I56" s="53"/>
    </row>
    <row r="57" spans="1:13">
      <c r="A57" s="78"/>
      <c r="B57" s="28"/>
      <c r="C57" s="53"/>
      <c r="D57" s="53"/>
      <c r="E57" s="53"/>
      <c r="F57" s="53"/>
      <c r="G57" s="53"/>
      <c r="H57" s="53"/>
      <c r="I57" s="53"/>
    </row>
    <row r="58" spans="1:13">
      <c r="A58" s="78"/>
      <c r="B58" s="28"/>
      <c r="C58" s="53"/>
      <c r="D58" s="53"/>
      <c r="E58" s="53"/>
      <c r="F58" s="53"/>
      <c r="G58" s="53"/>
      <c r="H58" s="53"/>
      <c r="I58" s="53"/>
    </row>
    <row r="59" spans="1:13" s="37" customFormat="1" ht="19.5" customHeight="1">
      <c r="A59" s="119" t="s">
        <v>1589</v>
      </c>
    </row>
    <row r="60" spans="1:13" s="37" customFormat="1" ht="19.5" customHeight="1">
      <c r="A60" s="119" t="s">
        <v>1590</v>
      </c>
      <c r="H60" s="55"/>
      <c r="I60" s="58"/>
    </row>
    <row r="61" spans="1:13" s="37" customFormat="1" ht="16.5" customHeight="1">
      <c r="B61" s="80"/>
      <c r="C61" s="80"/>
      <c r="D61" s="80"/>
      <c r="E61" s="80"/>
      <c r="I61" s="81"/>
    </row>
    <row r="62" spans="1:13" s="37" customFormat="1" ht="25.5" customHeight="1">
      <c r="A62" s="1121" t="s">
        <v>1148</v>
      </c>
      <c r="B62" s="1073" t="s">
        <v>118</v>
      </c>
      <c r="C62" s="1074"/>
      <c r="D62" s="1120" t="s">
        <v>1134</v>
      </c>
      <c r="E62" s="1121"/>
      <c r="F62" s="1087" t="s">
        <v>1135</v>
      </c>
      <c r="G62" s="1088"/>
      <c r="H62" s="1088"/>
      <c r="I62" s="1088"/>
      <c r="J62" s="82"/>
    </row>
    <row r="63" spans="1:13" s="37" customFormat="1" ht="18" customHeight="1">
      <c r="A63" s="1123"/>
      <c r="B63" s="1078"/>
      <c r="C63" s="1079"/>
      <c r="D63" s="1122"/>
      <c r="E63" s="1123"/>
      <c r="F63" s="1092" t="s">
        <v>1136</v>
      </c>
      <c r="G63" s="1129"/>
      <c r="H63" s="1129"/>
      <c r="I63" s="1129"/>
      <c r="J63" s="82"/>
      <c r="L63" s="82"/>
      <c r="M63" s="82"/>
    </row>
    <row r="64" spans="1:13" s="66" customFormat="1">
      <c r="A64" s="1123"/>
      <c r="B64" s="1086" t="s">
        <v>36</v>
      </c>
      <c r="C64" s="1100"/>
      <c r="D64" s="1084" t="s">
        <v>1137</v>
      </c>
      <c r="E64" s="1109"/>
      <c r="F64" s="1040" t="s">
        <v>1138</v>
      </c>
      <c r="G64" s="1042"/>
      <c r="H64" s="1082" t="s">
        <v>1139</v>
      </c>
      <c r="I64" s="1130"/>
      <c r="J64" s="82"/>
      <c r="L64" s="82"/>
      <c r="M64" s="82"/>
    </row>
    <row r="65" spans="1:13" s="66" customFormat="1">
      <c r="A65" s="1123"/>
      <c r="B65" s="1086"/>
      <c r="C65" s="1100"/>
      <c r="D65" s="1084"/>
      <c r="E65" s="1109"/>
      <c r="F65" s="471" t="s">
        <v>1140</v>
      </c>
      <c r="G65" s="463"/>
      <c r="H65" s="1084" t="s">
        <v>1141</v>
      </c>
      <c r="I65" s="1076"/>
      <c r="J65" s="82"/>
      <c r="L65" s="82"/>
      <c r="M65" s="82"/>
    </row>
    <row r="66" spans="1:13" s="66" customFormat="1" ht="21" customHeight="1">
      <c r="A66" s="1109" t="s">
        <v>1149</v>
      </c>
      <c r="B66" s="1101"/>
      <c r="C66" s="1102"/>
      <c r="D66" s="1110"/>
      <c r="E66" s="1111"/>
      <c r="F66" s="296" t="s">
        <v>1142</v>
      </c>
      <c r="G66" s="298"/>
      <c r="H66" s="1127" t="s">
        <v>1143</v>
      </c>
      <c r="I66" s="1128"/>
      <c r="J66" s="82"/>
      <c r="L66" s="82"/>
      <c r="M66" s="82"/>
    </row>
    <row r="67" spans="1:13" s="66" customFormat="1" ht="18.75" customHeight="1">
      <c r="A67" s="1109"/>
      <c r="B67" s="294" t="s">
        <v>86</v>
      </c>
      <c r="C67" s="294" t="s">
        <v>87</v>
      </c>
      <c r="D67" s="294" t="s">
        <v>86</v>
      </c>
      <c r="E67" s="294" t="s">
        <v>87</v>
      </c>
      <c r="F67" s="294" t="s">
        <v>86</v>
      </c>
      <c r="G67" s="294" t="s">
        <v>87</v>
      </c>
      <c r="H67" s="294" t="s">
        <v>86</v>
      </c>
      <c r="I67" s="512" t="s">
        <v>87</v>
      </c>
      <c r="J67" s="82"/>
      <c r="L67" s="82"/>
      <c r="M67" s="82"/>
    </row>
    <row r="68" spans="1:13" s="66" customFormat="1" ht="21.75" customHeight="1">
      <c r="A68" s="1109"/>
      <c r="B68" s="434" t="s">
        <v>1144</v>
      </c>
      <c r="C68" s="434" t="s">
        <v>1145</v>
      </c>
      <c r="D68" s="434" t="s">
        <v>1144</v>
      </c>
      <c r="E68" s="434" t="s">
        <v>1145</v>
      </c>
      <c r="F68" s="434" t="s">
        <v>1144</v>
      </c>
      <c r="G68" s="434" t="s">
        <v>1145</v>
      </c>
      <c r="H68" s="516" t="s">
        <v>1144</v>
      </c>
      <c r="I68" s="530" t="s">
        <v>1145</v>
      </c>
      <c r="J68" s="82"/>
      <c r="L68" s="82"/>
      <c r="M68" s="82"/>
    </row>
    <row r="69" spans="1:13" s="77" customFormat="1" ht="11.25" customHeight="1">
      <c r="A69" s="1111"/>
      <c r="B69" s="443"/>
      <c r="C69" s="516"/>
      <c r="D69" s="516"/>
      <c r="E69" s="516"/>
      <c r="F69" s="516"/>
      <c r="G69" s="516"/>
      <c r="H69" s="516"/>
      <c r="I69" s="713"/>
      <c r="J69" s="42"/>
    </row>
    <row r="70" spans="1:13">
      <c r="A70" s="564" t="s">
        <v>1625</v>
      </c>
      <c r="B70" s="552">
        <f>SUM(B71:B83)</f>
        <v>36828</v>
      </c>
      <c r="C70" s="811">
        <f>SUM(C71:C83)</f>
        <v>567573</v>
      </c>
      <c r="D70" s="811">
        <f>SUM(D71:D83)</f>
        <v>23050</v>
      </c>
      <c r="E70" s="811">
        <f>SUM(E71:E83)</f>
        <v>400650</v>
      </c>
      <c r="F70" s="813">
        <f>SUM(F71:F83)</f>
        <v>8854</v>
      </c>
      <c r="G70" s="817">
        <v>125468</v>
      </c>
      <c r="H70" s="811">
        <f>SUM(H71:H83)</f>
        <v>4924</v>
      </c>
      <c r="I70" s="811">
        <f>SUM(I71:I83)</f>
        <v>41456</v>
      </c>
    </row>
    <row r="71" spans="1:13">
      <c r="A71" s="83" t="s">
        <v>1622</v>
      </c>
      <c r="B71" s="553">
        <v>5</v>
      </c>
      <c r="C71" s="565">
        <v>101</v>
      </c>
      <c r="D71" s="565">
        <v>5</v>
      </c>
      <c r="E71" s="565">
        <v>101</v>
      </c>
      <c r="F71" s="595" t="s">
        <v>220</v>
      </c>
      <c r="G71" s="596" t="s">
        <v>220</v>
      </c>
      <c r="H71" s="565" t="s">
        <v>220</v>
      </c>
      <c r="I71" s="565" t="s">
        <v>220</v>
      </c>
    </row>
    <row r="72" spans="1:13">
      <c r="A72" s="83" t="s">
        <v>1186</v>
      </c>
      <c r="B72" s="553">
        <v>49</v>
      </c>
      <c r="C72" s="565">
        <v>1132</v>
      </c>
      <c r="D72" s="565">
        <v>33</v>
      </c>
      <c r="E72" s="565">
        <v>635</v>
      </c>
      <c r="F72" s="595">
        <v>16</v>
      </c>
      <c r="G72" s="596">
        <v>497</v>
      </c>
      <c r="H72" s="565" t="s">
        <v>220</v>
      </c>
      <c r="I72" s="565" t="s">
        <v>220</v>
      </c>
    </row>
    <row r="73" spans="1:13">
      <c r="A73" s="83" t="s">
        <v>1187</v>
      </c>
      <c r="B73" s="553">
        <f t="shared" ref="B73:B83" si="19">D73+F73+H73</f>
        <v>371</v>
      </c>
      <c r="C73" s="565">
        <f>E73+G73+I73</f>
        <v>5345</v>
      </c>
      <c r="D73" s="565">
        <v>212</v>
      </c>
      <c r="E73" s="565">
        <v>3674</v>
      </c>
      <c r="F73" s="595">
        <v>76</v>
      </c>
      <c r="G73" s="596">
        <v>1235</v>
      </c>
      <c r="H73" s="565">
        <v>83</v>
      </c>
      <c r="I73" s="565">
        <v>436</v>
      </c>
    </row>
    <row r="74" spans="1:13">
      <c r="A74" s="83" t="s">
        <v>1188</v>
      </c>
      <c r="B74" s="553">
        <f t="shared" si="19"/>
        <v>833</v>
      </c>
      <c r="C74" s="565">
        <f t="shared" ref="C74:C83" si="20">E74+G74+I74</f>
        <v>19879</v>
      </c>
      <c r="D74" s="565">
        <v>492</v>
      </c>
      <c r="E74" s="565">
        <v>14318</v>
      </c>
      <c r="F74" s="595">
        <v>190</v>
      </c>
      <c r="G74" s="596">
        <v>3928</v>
      </c>
      <c r="H74" s="565">
        <v>151</v>
      </c>
      <c r="I74" s="565">
        <v>1633</v>
      </c>
    </row>
    <row r="75" spans="1:13">
      <c r="A75" s="83" t="s">
        <v>1189</v>
      </c>
      <c r="B75" s="553">
        <f t="shared" si="19"/>
        <v>1700</v>
      </c>
      <c r="C75" s="565">
        <f t="shared" si="20"/>
        <v>32165</v>
      </c>
      <c r="D75" s="565">
        <v>985</v>
      </c>
      <c r="E75" s="565">
        <v>22076</v>
      </c>
      <c r="F75" s="595">
        <v>390</v>
      </c>
      <c r="G75" s="596">
        <v>7161</v>
      </c>
      <c r="H75" s="565">
        <v>325</v>
      </c>
      <c r="I75" s="565">
        <v>2928</v>
      </c>
    </row>
    <row r="76" spans="1:13">
      <c r="A76" s="83" t="s">
        <v>1190</v>
      </c>
      <c r="B76" s="553">
        <f t="shared" si="19"/>
        <v>2686</v>
      </c>
      <c r="C76" s="565">
        <f t="shared" si="20"/>
        <v>54202</v>
      </c>
      <c r="D76" s="565">
        <v>1551</v>
      </c>
      <c r="E76" s="565">
        <v>40160</v>
      </c>
      <c r="F76" s="595">
        <v>693</v>
      </c>
      <c r="G76" s="596">
        <v>10192</v>
      </c>
      <c r="H76" s="565">
        <v>442</v>
      </c>
      <c r="I76" s="565">
        <v>3850</v>
      </c>
    </row>
    <row r="77" spans="1:13">
      <c r="A77" s="83" t="s">
        <v>1191</v>
      </c>
      <c r="B77" s="553">
        <f t="shared" si="19"/>
        <v>4223</v>
      </c>
      <c r="C77" s="565">
        <f t="shared" si="20"/>
        <v>70834</v>
      </c>
      <c r="D77" s="565">
        <v>2364</v>
      </c>
      <c r="E77" s="565">
        <v>47190</v>
      </c>
      <c r="F77" s="595">
        <v>1233</v>
      </c>
      <c r="G77" s="596">
        <v>18297</v>
      </c>
      <c r="H77" s="565">
        <v>626</v>
      </c>
      <c r="I77" s="565">
        <v>5347</v>
      </c>
    </row>
    <row r="78" spans="1:13">
      <c r="A78" s="83" t="s">
        <v>1192</v>
      </c>
      <c r="B78" s="553">
        <f t="shared" si="19"/>
        <v>6200</v>
      </c>
      <c r="C78" s="565">
        <f t="shared" si="20"/>
        <v>103473</v>
      </c>
      <c r="D78" s="565">
        <v>3647</v>
      </c>
      <c r="E78" s="565">
        <v>69173</v>
      </c>
      <c r="F78" s="595">
        <v>1696</v>
      </c>
      <c r="G78" s="596">
        <v>27237</v>
      </c>
      <c r="H78" s="565">
        <v>857</v>
      </c>
      <c r="I78" s="565">
        <v>7063</v>
      </c>
    </row>
    <row r="79" spans="1:13">
      <c r="A79" s="83" t="s">
        <v>1193</v>
      </c>
      <c r="B79" s="553">
        <f t="shared" si="19"/>
        <v>6827</v>
      </c>
      <c r="C79" s="565">
        <f t="shared" si="20"/>
        <v>97880</v>
      </c>
      <c r="D79" s="565">
        <v>4103</v>
      </c>
      <c r="E79" s="565">
        <v>65067</v>
      </c>
      <c r="F79" s="595">
        <v>1801</v>
      </c>
      <c r="G79" s="596">
        <v>24417</v>
      </c>
      <c r="H79" s="565">
        <v>923</v>
      </c>
      <c r="I79" s="565">
        <v>8396</v>
      </c>
    </row>
    <row r="80" spans="1:13">
      <c r="A80" s="83" t="s">
        <v>1194</v>
      </c>
      <c r="B80" s="553">
        <f t="shared" si="19"/>
        <v>5735</v>
      </c>
      <c r="C80" s="565">
        <f t="shared" si="20"/>
        <v>80324</v>
      </c>
      <c r="D80" s="565">
        <v>3626</v>
      </c>
      <c r="E80" s="565">
        <v>58675</v>
      </c>
      <c r="F80" s="595">
        <v>1409</v>
      </c>
      <c r="G80" s="596">
        <v>16357</v>
      </c>
      <c r="H80" s="565">
        <v>700</v>
      </c>
      <c r="I80" s="565">
        <v>5292</v>
      </c>
    </row>
    <row r="81" spans="1:9">
      <c r="A81" s="83" t="s">
        <v>1195</v>
      </c>
      <c r="B81" s="553">
        <f t="shared" si="19"/>
        <v>3682</v>
      </c>
      <c r="C81" s="565">
        <f t="shared" si="20"/>
        <v>47624</v>
      </c>
      <c r="D81" s="565">
        <v>2539</v>
      </c>
      <c r="E81" s="565">
        <v>35039</v>
      </c>
      <c r="F81" s="595">
        <v>704</v>
      </c>
      <c r="G81" s="596">
        <v>9108</v>
      </c>
      <c r="H81" s="565">
        <v>439</v>
      </c>
      <c r="I81" s="565">
        <v>3477</v>
      </c>
    </row>
    <row r="82" spans="1:9">
      <c r="A82" s="83" t="s">
        <v>1196</v>
      </c>
      <c r="B82" s="553">
        <f t="shared" si="19"/>
        <v>1947</v>
      </c>
      <c r="C82" s="565">
        <f t="shared" si="20"/>
        <v>23889</v>
      </c>
      <c r="D82" s="565">
        <v>1406</v>
      </c>
      <c r="E82" s="565">
        <v>18266</v>
      </c>
      <c r="F82" s="595">
        <v>391</v>
      </c>
      <c r="G82" s="596">
        <v>4468</v>
      </c>
      <c r="H82" s="565">
        <v>150</v>
      </c>
      <c r="I82" s="565">
        <v>1155</v>
      </c>
    </row>
    <row r="83" spans="1:9">
      <c r="A83" s="115" t="s">
        <v>1623</v>
      </c>
      <c r="B83" s="554">
        <f t="shared" si="19"/>
        <v>2570</v>
      </c>
      <c r="C83" s="560">
        <f t="shared" si="20"/>
        <v>30725</v>
      </c>
      <c r="D83" s="560">
        <v>2087</v>
      </c>
      <c r="E83" s="560">
        <v>26276</v>
      </c>
      <c r="F83" s="801">
        <v>255</v>
      </c>
      <c r="G83" s="816">
        <v>2570</v>
      </c>
      <c r="H83" s="560">
        <v>228</v>
      </c>
      <c r="I83" s="560">
        <v>1879</v>
      </c>
    </row>
    <row r="89" spans="1:9">
      <c r="D89" s="570"/>
    </row>
  </sheetData>
  <mergeCells count="36">
    <mergeCell ref="A4:A7"/>
    <mergeCell ref="B4:C5"/>
    <mergeCell ref="D4:E5"/>
    <mergeCell ref="F4:I4"/>
    <mergeCell ref="F5:I5"/>
    <mergeCell ref="B6:C8"/>
    <mergeCell ref="D6:E8"/>
    <mergeCell ref="F6:G6"/>
    <mergeCell ref="H6:I6"/>
    <mergeCell ref="H7:I7"/>
    <mergeCell ref="A8:A11"/>
    <mergeCell ref="H8:I8"/>
    <mergeCell ref="A33:A36"/>
    <mergeCell ref="B33:C34"/>
    <mergeCell ref="D33:E34"/>
    <mergeCell ref="F33:I33"/>
    <mergeCell ref="F34:I34"/>
    <mergeCell ref="B35:C37"/>
    <mergeCell ref="D35:E37"/>
    <mergeCell ref="F35:G35"/>
    <mergeCell ref="H35:I35"/>
    <mergeCell ref="H36:I36"/>
    <mergeCell ref="A37:A40"/>
    <mergeCell ref="H37:I37"/>
    <mergeCell ref="A62:A65"/>
    <mergeCell ref="B62:C63"/>
    <mergeCell ref="D62:E63"/>
    <mergeCell ref="F62:I62"/>
    <mergeCell ref="F63:I63"/>
    <mergeCell ref="B64:C66"/>
    <mergeCell ref="D64:E66"/>
    <mergeCell ref="F64:G64"/>
    <mergeCell ref="H64:I64"/>
    <mergeCell ref="H65:I65"/>
    <mergeCell ref="A66:A69"/>
    <mergeCell ref="H66:I66"/>
  </mergeCells>
  <printOptions horizontalCentered="1"/>
  <pageMargins left="0.39370078740157483" right="0.39370078740157483" top="0.78740157480314965" bottom="0.39370078740157483" header="0.19685039370078741" footer="0.19685039370078741"/>
  <pageSetup paperSize="9"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K30"/>
  <sheetViews>
    <sheetView workbookViewId="0">
      <selection activeCell="B3" sqref="B3"/>
    </sheetView>
  </sheetViews>
  <sheetFormatPr defaultRowHeight="21"/>
  <cols>
    <col min="1" max="1" width="6.375" style="3" customWidth="1"/>
    <col min="2" max="2" width="13.125" style="3" customWidth="1"/>
    <col min="3" max="3" width="18" style="3" customWidth="1"/>
    <col min="4" max="7" width="13.875" style="3" customWidth="1"/>
    <col min="8" max="9" width="11.625" style="3" customWidth="1"/>
    <col min="10" max="11" width="16.625" style="3" customWidth="1"/>
    <col min="12" max="16384" width="9" style="3"/>
  </cols>
  <sheetData>
    <row r="1" spans="1:11" s="178" customFormat="1">
      <c r="B1" s="177" t="s">
        <v>1828</v>
      </c>
      <c r="C1" s="177"/>
      <c r="D1" s="177"/>
      <c r="E1" s="177"/>
      <c r="F1" s="177"/>
      <c r="G1" s="177"/>
      <c r="H1" s="177"/>
      <c r="I1" s="177"/>
      <c r="K1" s="282" t="s">
        <v>57</v>
      </c>
    </row>
    <row r="2" spans="1:11" s="178" customFormat="1">
      <c r="B2" s="904" t="s">
        <v>1829</v>
      </c>
      <c r="C2" s="508"/>
      <c r="D2" s="508"/>
      <c r="E2" s="508"/>
      <c r="F2" s="508"/>
      <c r="G2" s="508"/>
      <c r="H2" s="182"/>
      <c r="I2" s="182"/>
      <c r="K2" s="282" t="s">
        <v>59</v>
      </c>
    </row>
    <row r="3" spans="1:11" s="179" customFormat="1">
      <c r="A3" s="182"/>
    </row>
    <row r="4" spans="1:11" s="179" customFormat="1">
      <c r="A4" s="977"/>
      <c r="B4" s="978"/>
      <c r="C4" s="979"/>
      <c r="D4" s="972" t="s">
        <v>1562</v>
      </c>
      <c r="E4" s="973"/>
      <c r="F4" s="964" t="s">
        <v>1556</v>
      </c>
      <c r="G4" s="971"/>
      <c r="H4" s="964" t="s">
        <v>1558</v>
      </c>
      <c r="I4" s="971"/>
      <c r="J4" s="964" t="s">
        <v>1560</v>
      </c>
      <c r="K4" s="914"/>
    </row>
    <row r="5" spans="1:11" s="179" customFormat="1">
      <c r="A5" s="974" t="s">
        <v>43</v>
      </c>
      <c r="B5" s="975"/>
      <c r="C5" s="976"/>
      <c r="D5" s="982" t="s">
        <v>1563</v>
      </c>
      <c r="E5" s="983"/>
      <c r="F5" s="984" t="s">
        <v>1557</v>
      </c>
      <c r="G5" s="981"/>
      <c r="H5" s="984" t="s">
        <v>1557</v>
      </c>
      <c r="I5" s="981"/>
      <c r="J5" s="984" t="s">
        <v>1561</v>
      </c>
      <c r="K5" s="980"/>
    </row>
    <row r="6" spans="1:11" s="179" customFormat="1">
      <c r="A6" s="974" t="s">
        <v>39</v>
      </c>
      <c r="B6" s="975"/>
      <c r="C6" s="976"/>
      <c r="D6" s="982" t="s">
        <v>1555</v>
      </c>
      <c r="E6" s="983"/>
      <c r="F6" s="984" t="s">
        <v>1420</v>
      </c>
      <c r="G6" s="981"/>
      <c r="H6" s="984" t="s">
        <v>1559</v>
      </c>
      <c r="I6" s="981"/>
      <c r="J6" s="984" t="s">
        <v>1686</v>
      </c>
      <c r="K6" s="980"/>
    </row>
    <row r="7" spans="1:11" s="179" customFormat="1" ht="21" customHeight="1">
      <c r="A7" s="980"/>
      <c r="B7" s="980"/>
      <c r="C7" s="981"/>
      <c r="D7" s="967" t="s">
        <v>1685</v>
      </c>
      <c r="E7" s="968"/>
      <c r="F7" s="967" t="s">
        <v>1680</v>
      </c>
      <c r="G7" s="968"/>
      <c r="H7" s="967" t="s">
        <v>1680</v>
      </c>
      <c r="I7" s="968"/>
      <c r="J7" s="967" t="s">
        <v>1687</v>
      </c>
      <c r="K7" s="969"/>
    </row>
    <row r="8" spans="1:11" s="179" customFormat="1">
      <c r="A8" s="280"/>
      <c r="B8" s="280"/>
      <c r="C8" s="281"/>
      <c r="D8" s="278" t="s">
        <v>86</v>
      </c>
      <c r="E8" s="278" t="s">
        <v>67</v>
      </c>
      <c r="F8" s="278" t="s">
        <v>86</v>
      </c>
      <c r="G8" s="278" t="s">
        <v>67</v>
      </c>
      <c r="H8" s="278" t="s">
        <v>86</v>
      </c>
      <c r="I8" s="278" t="s">
        <v>67</v>
      </c>
      <c r="J8" s="278" t="s">
        <v>86</v>
      </c>
      <c r="K8" s="277" t="s">
        <v>67</v>
      </c>
    </row>
    <row r="9" spans="1:11" s="179" customFormat="1">
      <c r="A9" s="274"/>
      <c r="B9" s="274"/>
      <c r="C9" s="275"/>
      <c r="D9" s="276" t="s">
        <v>68</v>
      </c>
      <c r="E9" s="412" t="s">
        <v>89</v>
      </c>
      <c r="F9" s="698" t="s">
        <v>68</v>
      </c>
      <c r="G9" s="412" t="s">
        <v>89</v>
      </c>
      <c r="H9" s="698" t="s">
        <v>68</v>
      </c>
      <c r="I9" s="412" t="s">
        <v>89</v>
      </c>
      <c r="J9" s="698" t="s">
        <v>68</v>
      </c>
      <c r="K9" s="729" t="s">
        <v>89</v>
      </c>
    </row>
    <row r="10" spans="1:11" s="179" customFormat="1">
      <c r="A10" s="929"/>
      <c r="B10" s="186" t="s">
        <v>118</v>
      </c>
      <c r="C10" s="186" t="s">
        <v>36</v>
      </c>
      <c r="D10" s="235">
        <v>20425</v>
      </c>
      <c r="E10" s="730">
        <v>411867</v>
      </c>
      <c r="F10" s="725">
        <v>3622</v>
      </c>
      <c r="G10" s="725">
        <v>84888</v>
      </c>
      <c r="H10" s="725">
        <v>351</v>
      </c>
      <c r="I10" s="725">
        <v>1555</v>
      </c>
      <c r="J10" s="726">
        <v>3483</v>
      </c>
      <c r="K10" s="726">
        <v>89973</v>
      </c>
    </row>
    <row r="11" spans="1:11">
      <c r="A11" s="910"/>
      <c r="B11" s="8" t="s">
        <v>35</v>
      </c>
      <c r="C11" s="7" t="s">
        <v>34</v>
      </c>
      <c r="D11" s="22">
        <v>2727</v>
      </c>
      <c r="E11" s="682">
        <v>46632</v>
      </c>
      <c r="F11" s="17">
        <v>465</v>
      </c>
      <c r="G11" s="17">
        <v>8683</v>
      </c>
      <c r="H11" s="17">
        <v>66</v>
      </c>
      <c r="I11" s="17">
        <v>125</v>
      </c>
      <c r="J11" s="724">
        <v>480</v>
      </c>
      <c r="K11" s="724">
        <v>11056</v>
      </c>
    </row>
    <row r="12" spans="1:11">
      <c r="A12" s="910"/>
      <c r="B12" s="8" t="s">
        <v>33</v>
      </c>
      <c r="C12" s="7" t="s">
        <v>32</v>
      </c>
      <c r="D12" s="22">
        <v>600</v>
      </c>
      <c r="E12" s="682">
        <v>8471</v>
      </c>
      <c r="F12" s="17">
        <v>223</v>
      </c>
      <c r="G12" s="17">
        <v>5870</v>
      </c>
      <c r="H12" s="17">
        <v>13</v>
      </c>
      <c r="I12" s="17">
        <v>19</v>
      </c>
      <c r="J12" s="724">
        <v>151</v>
      </c>
      <c r="K12" s="724">
        <v>3618</v>
      </c>
    </row>
    <row r="13" spans="1:11">
      <c r="A13" s="910"/>
      <c r="B13" s="8" t="s">
        <v>31</v>
      </c>
      <c r="C13" s="7" t="s">
        <v>30</v>
      </c>
      <c r="D13" s="22">
        <v>1230</v>
      </c>
      <c r="E13" s="682">
        <v>31369</v>
      </c>
      <c r="F13" s="17">
        <v>353</v>
      </c>
      <c r="G13" s="17">
        <v>12522</v>
      </c>
      <c r="H13" s="17">
        <v>9</v>
      </c>
      <c r="I13" s="17">
        <v>12</v>
      </c>
      <c r="J13" s="724">
        <v>411</v>
      </c>
      <c r="K13" s="724">
        <v>13736</v>
      </c>
    </row>
    <row r="14" spans="1:11">
      <c r="A14" s="910"/>
      <c r="B14" s="8" t="s">
        <v>29</v>
      </c>
      <c r="C14" s="7" t="s">
        <v>28</v>
      </c>
      <c r="D14" s="22">
        <v>2404</v>
      </c>
      <c r="E14" s="682">
        <v>48226</v>
      </c>
      <c r="F14" s="17">
        <v>270</v>
      </c>
      <c r="G14" s="17">
        <v>6750</v>
      </c>
      <c r="H14" s="17">
        <v>14</v>
      </c>
      <c r="I14" s="17">
        <v>31</v>
      </c>
      <c r="J14" s="724">
        <v>329</v>
      </c>
      <c r="K14" s="724">
        <v>7302</v>
      </c>
    </row>
    <row r="15" spans="1:11">
      <c r="A15" s="910"/>
      <c r="B15" s="8" t="s">
        <v>27</v>
      </c>
      <c r="C15" s="7" t="s">
        <v>26</v>
      </c>
      <c r="D15" s="22">
        <v>1174</v>
      </c>
      <c r="E15" s="682">
        <v>18726</v>
      </c>
      <c r="F15" s="17">
        <v>434</v>
      </c>
      <c r="G15" s="17">
        <v>8316</v>
      </c>
      <c r="H15" s="17">
        <v>79</v>
      </c>
      <c r="I15" s="17">
        <v>819</v>
      </c>
      <c r="J15" s="724">
        <v>289</v>
      </c>
      <c r="K15" s="724">
        <v>6289</v>
      </c>
    </row>
    <row r="16" spans="1:11">
      <c r="A16" s="910"/>
      <c r="B16" s="8" t="s">
        <v>25</v>
      </c>
      <c r="C16" s="7" t="s">
        <v>24</v>
      </c>
      <c r="D16" s="22">
        <v>553</v>
      </c>
      <c r="E16" s="682">
        <v>9954</v>
      </c>
      <c r="F16" s="17">
        <v>154</v>
      </c>
      <c r="G16" s="17">
        <v>3847</v>
      </c>
      <c r="H16" s="17">
        <v>1</v>
      </c>
      <c r="I16" s="17">
        <v>3</v>
      </c>
      <c r="J16" s="724">
        <v>98</v>
      </c>
      <c r="K16" s="724">
        <v>2703</v>
      </c>
    </row>
    <row r="17" spans="1:11">
      <c r="A17" s="910"/>
      <c r="B17" s="8" t="s">
        <v>23</v>
      </c>
      <c r="C17" s="7" t="s">
        <v>22</v>
      </c>
      <c r="D17" s="22">
        <v>903</v>
      </c>
      <c r="E17" s="682">
        <v>9968</v>
      </c>
      <c r="F17" s="17">
        <v>197</v>
      </c>
      <c r="G17" s="17">
        <v>3359</v>
      </c>
      <c r="H17" s="17">
        <v>28</v>
      </c>
      <c r="I17" s="17">
        <v>126</v>
      </c>
      <c r="J17" s="724">
        <v>162</v>
      </c>
      <c r="K17" s="724">
        <v>2367</v>
      </c>
    </row>
    <row r="18" spans="1:11">
      <c r="A18" s="910"/>
      <c r="B18" s="8" t="s">
        <v>21</v>
      </c>
      <c r="C18" s="7" t="s">
        <v>20</v>
      </c>
      <c r="D18" s="22">
        <v>247</v>
      </c>
      <c r="E18" s="682">
        <v>3926</v>
      </c>
      <c r="F18" s="17">
        <v>69</v>
      </c>
      <c r="G18" s="17">
        <v>1535</v>
      </c>
      <c r="H18" s="17">
        <v>8</v>
      </c>
      <c r="I18" s="17">
        <v>165</v>
      </c>
      <c r="J18" s="724">
        <v>40</v>
      </c>
      <c r="K18" s="724">
        <v>814</v>
      </c>
    </row>
    <row r="19" spans="1:11">
      <c r="A19" s="910"/>
      <c r="B19" s="8" t="s">
        <v>19</v>
      </c>
      <c r="C19" s="7" t="s">
        <v>18</v>
      </c>
      <c r="D19" s="22">
        <v>397</v>
      </c>
      <c r="E19" s="682">
        <v>7351</v>
      </c>
      <c r="F19" s="17">
        <v>154</v>
      </c>
      <c r="G19" s="17">
        <v>3846</v>
      </c>
      <c r="H19" s="17">
        <v>28</v>
      </c>
      <c r="I19" s="17">
        <v>93</v>
      </c>
      <c r="J19" s="724">
        <v>119</v>
      </c>
      <c r="K19" s="724">
        <v>3233</v>
      </c>
    </row>
    <row r="20" spans="1:11">
      <c r="A20" s="910"/>
      <c r="B20" s="8" t="s">
        <v>17</v>
      </c>
      <c r="C20" s="7" t="s">
        <v>16</v>
      </c>
      <c r="D20" s="22">
        <v>2412</v>
      </c>
      <c r="E20" s="682">
        <v>66763</v>
      </c>
      <c r="F20" s="17">
        <v>269</v>
      </c>
      <c r="G20" s="17">
        <v>7033</v>
      </c>
      <c r="H20" s="17">
        <v>12</v>
      </c>
      <c r="I20" s="17">
        <v>17</v>
      </c>
      <c r="J20" s="724">
        <v>226</v>
      </c>
      <c r="K20" s="724">
        <v>9480</v>
      </c>
    </row>
    <row r="21" spans="1:11">
      <c r="A21" s="910"/>
      <c r="B21" s="8" t="s">
        <v>15</v>
      </c>
      <c r="C21" s="7" t="s">
        <v>14</v>
      </c>
      <c r="D21" s="22">
        <v>1322</v>
      </c>
      <c r="E21" s="682">
        <v>26855</v>
      </c>
      <c r="F21" s="17">
        <v>111</v>
      </c>
      <c r="G21" s="17">
        <v>2080</v>
      </c>
      <c r="H21" s="17">
        <v>18</v>
      </c>
      <c r="I21" s="17">
        <v>18</v>
      </c>
      <c r="J21" s="724">
        <v>117</v>
      </c>
      <c r="K21" s="724">
        <v>2669</v>
      </c>
    </row>
    <row r="22" spans="1:11">
      <c r="A22" s="910"/>
      <c r="B22" s="8" t="s">
        <v>13</v>
      </c>
      <c r="C22" s="7" t="s">
        <v>12</v>
      </c>
      <c r="D22" s="22">
        <v>1602</v>
      </c>
      <c r="E22" s="682">
        <v>36128</v>
      </c>
      <c r="F22" s="17">
        <v>261</v>
      </c>
      <c r="G22" s="17">
        <v>6080</v>
      </c>
      <c r="H22" s="17">
        <v>20</v>
      </c>
      <c r="I22" s="17">
        <v>19</v>
      </c>
      <c r="J22" s="724">
        <v>309</v>
      </c>
      <c r="K22" s="724">
        <v>8546</v>
      </c>
    </row>
    <row r="23" spans="1:11">
      <c r="A23" s="910"/>
      <c r="B23" s="8" t="s">
        <v>11</v>
      </c>
      <c r="C23" s="7" t="s">
        <v>10</v>
      </c>
      <c r="D23" s="22">
        <v>549</v>
      </c>
      <c r="E23" s="682">
        <v>15022</v>
      </c>
      <c r="F23" s="17">
        <v>41</v>
      </c>
      <c r="G23" s="17">
        <v>2000</v>
      </c>
      <c r="H23" s="17">
        <v>1</v>
      </c>
      <c r="I23" s="17">
        <v>1</v>
      </c>
      <c r="J23" s="724">
        <v>45</v>
      </c>
      <c r="K23" s="724">
        <v>1358</v>
      </c>
    </row>
    <row r="24" spans="1:11">
      <c r="A24" s="910"/>
      <c r="B24" s="8" t="s">
        <v>9</v>
      </c>
      <c r="C24" s="7" t="s">
        <v>8</v>
      </c>
      <c r="D24" s="22">
        <v>815</v>
      </c>
      <c r="E24" s="682">
        <v>11123</v>
      </c>
      <c r="F24" s="17">
        <v>381</v>
      </c>
      <c r="G24" s="17">
        <v>6864</v>
      </c>
      <c r="H24" s="17">
        <v>27</v>
      </c>
      <c r="I24" s="17">
        <v>39</v>
      </c>
      <c r="J24" s="724">
        <v>366</v>
      </c>
      <c r="K24" s="724">
        <v>6493</v>
      </c>
    </row>
    <row r="25" spans="1:11">
      <c r="A25" s="910"/>
      <c r="B25" s="8" t="s">
        <v>7</v>
      </c>
      <c r="C25" s="7" t="s">
        <v>6</v>
      </c>
      <c r="D25" s="22">
        <v>1952</v>
      </c>
      <c r="E25" s="682">
        <v>38169</v>
      </c>
      <c r="F25" s="17">
        <v>11</v>
      </c>
      <c r="G25" s="17">
        <v>508</v>
      </c>
      <c r="H25" s="17">
        <v>1</v>
      </c>
      <c r="I25" s="17">
        <v>1</v>
      </c>
      <c r="J25" s="724">
        <v>30</v>
      </c>
      <c r="K25" s="724">
        <v>749</v>
      </c>
    </row>
    <row r="26" spans="1:11">
      <c r="A26" s="910"/>
      <c r="B26" s="8" t="s">
        <v>5</v>
      </c>
      <c r="C26" s="7" t="s">
        <v>4</v>
      </c>
      <c r="D26" s="22">
        <v>236</v>
      </c>
      <c r="E26" s="682">
        <v>2672</v>
      </c>
      <c r="F26" s="17">
        <v>42</v>
      </c>
      <c r="G26" s="17">
        <v>543</v>
      </c>
      <c r="H26" s="17">
        <v>8</v>
      </c>
      <c r="I26" s="17">
        <v>18</v>
      </c>
      <c r="J26" s="724">
        <v>32</v>
      </c>
      <c r="K26" s="724">
        <v>422</v>
      </c>
    </row>
    <row r="27" spans="1:11">
      <c r="A27" s="910"/>
      <c r="B27" s="8" t="s">
        <v>3</v>
      </c>
      <c r="C27" s="7" t="s">
        <v>2</v>
      </c>
      <c r="D27" s="22">
        <v>287</v>
      </c>
      <c r="E27" s="682">
        <v>6229</v>
      </c>
      <c r="F27" s="17">
        <v>57</v>
      </c>
      <c r="G27" s="17">
        <v>1607</v>
      </c>
      <c r="H27" s="17">
        <v>6</v>
      </c>
      <c r="I27" s="17">
        <v>22</v>
      </c>
      <c r="J27" s="724">
        <v>33</v>
      </c>
      <c r="K27" s="724">
        <v>881</v>
      </c>
    </row>
    <row r="28" spans="1:11">
      <c r="A28" s="930"/>
      <c r="B28" s="101" t="s">
        <v>1</v>
      </c>
      <c r="C28" s="102" t="s">
        <v>0</v>
      </c>
      <c r="D28" s="109">
        <v>1015</v>
      </c>
      <c r="E28" s="731">
        <v>24283</v>
      </c>
      <c r="F28" s="727">
        <v>130</v>
      </c>
      <c r="G28" s="727">
        <v>3445</v>
      </c>
      <c r="H28" s="727">
        <v>12</v>
      </c>
      <c r="I28" s="727">
        <v>27</v>
      </c>
      <c r="J28" s="728">
        <v>246</v>
      </c>
      <c r="K28" s="728">
        <v>8257</v>
      </c>
    </row>
    <row r="29" spans="1:11">
      <c r="D29" s="13"/>
      <c r="E29" s="13"/>
      <c r="F29" s="13"/>
      <c r="G29" s="13"/>
      <c r="H29" s="13"/>
      <c r="I29" s="13"/>
      <c r="J29" s="13"/>
      <c r="K29" s="13"/>
    </row>
    <row r="30" spans="1:11">
      <c r="A30" s="2"/>
    </row>
  </sheetData>
  <mergeCells count="21">
    <mergeCell ref="H4:I4"/>
    <mergeCell ref="H7:I7"/>
    <mergeCell ref="A4:C4"/>
    <mergeCell ref="A7:C7"/>
    <mergeCell ref="J4:K4"/>
    <mergeCell ref="J7:K7"/>
    <mergeCell ref="F4:G4"/>
    <mergeCell ref="F7:G7"/>
    <mergeCell ref="D5:E5"/>
    <mergeCell ref="D6:E6"/>
    <mergeCell ref="F5:G5"/>
    <mergeCell ref="F6:G6"/>
    <mergeCell ref="H5:I5"/>
    <mergeCell ref="H6:I6"/>
    <mergeCell ref="J5:K5"/>
    <mergeCell ref="J6:K6"/>
    <mergeCell ref="A10:A28"/>
    <mergeCell ref="D4:E4"/>
    <mergeCell ref="D7:E7"/>
    <mergeCell ref="A5:C5"/>
    <mergeCell ref="A6:C6"/>
  </mergeCells>
  <pageMargins left="0.39370078740157483" right="0.39370078740157483" top="0.78740157480314965" bottom="0.39370078740157483" header="0.19685039370078741" footer="0.19685039370078741"/>
  <pageSetup paperSize="9" scale="85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>
  <sheetPr>
    <tabColor rgb="FF00B050"/>
  </sheetPr>
  <dimension ref="A1:H377"/>
  <sheetViews>
    <sheetView tabSelected="1" workbookViewId="0">
      <selection activeCell="H25" sqref="H25"/>
    </sheetView>
  </sheetViews>
  <sheetFormatPr defaultRowHeight="21"/>
  <cols>
    <col min="1" max="1" width="28.125" style="47" customWidth="1"/>
    <col min="2" max="3" width="11.5" style="38" customWidth="1"/>
    <col min="4" max="4" width="15.5" style="38" customWidth="1"/>
    <col min="5" max="5" width="20.375" style="38" customWidth="1"/>
    <col min="6" max="6" width="19.625" style="38" customWidth="1"/>
    <col min="7" max="7" width="24.75" style="38" customWidth="1"/>
    <col min="8" max="8" width="19.25" style="38" customWidth="1"/>
    <col min="9" max="16384" width="9" style="38"/>
  </cols>
  <sheetData>
    <row r="1" spans="1:8" s="37" customFormat="1" ht="19.5" customHeight="1">
      <c r="A1" s="116" t="s">
        <v>1150</v>
      </c>
      <c r="B1" s="116"/>
      <c r="C1" s="116"/>
      <c r="D1" s="116"/>
      <c r="E1" s="116"/>
      <c r="F1" s="116"/>
      <c r="G1" s="116"/>
      <c r="H1" s="116"/>
    </row>
    <row r="2" spans="1:8" s="37" customFormat="1" ht="19.5" customHeight="1">
      <c r="A2" s="1131" t="s">
        <v>1832</v>
      </c>
      <c r="B2" s="1131"/>
      <c r="C2" s="1131"/>
      <c r="D2" s="1131"/>
      <c r="E2" s="1131"/>
      <c r="F2" s="1131"/>
      <c r="G2" s="1131"/>
      <c r="H2" s="1131"/>
    </row>
    <row r="3" spans="1:8" s="37" customFormat="1" ht="19.5" customHeight="1">
      <c r="A3" s="119" t="s">
        <v>1770</v>
      </c>
      <c r="B3" s="119"/>
      <c r="C3" s="119"/>
      <c r="D3" s="119"/>
      <c r="E3" s="119"/>
      <c r="F3" s="119"/>
      <c r="G3" s="119"/>
      <c r="H3" s="119"/>
    </row>
    <row r="4" spans="1:8" s="37" customFormat="1" ht="6.75" customHeight="1"/>
    <row r="5" spans="1:8" s="37" customFormat="1" ht="23.25" customHeight="1">
      <c r="A5" s="120"/>
      <c r="B5" s="1116" t="s">
        <v>118</v>
      </c>
      <c r="C5" s="1132" t="s">
        <v>1151</v>
      </c>
      <c r="D5" s="1133"/>
      <c r="E5" s="1133"/>
      <c r="F5" s="1133"/>
      <c r="G5" s="1133"/>
      <c r="H5" s="1120" t="s">
        <v>1152</v>
      </c>
    </row>
    <row r="6" spans="1:8" s="37" customFormat="1" ht="23.25" customHeight="1">
      <c r="A6" s="473"/>
      <c r="B6" s="1071"/>
      <c r="C6" s="1116" t="s">
        <v>118</v>
      </c>
      <c r="D6" s="1116" t="s">
        <v>1153</v>
      </c>
      <c r="E6" s="1048" t="s">
        <v>1135</v>
      </c>
      <c r="F6" s="1048"/>
      <c r="G6" s="1116" t="s">
        <v>1154</v>
      </c>
      <c r="H6" s="1122"/>
    </row>
    <row r="7" spans="1:8" s="37" customFormat="1">
      <c r="B7" s="1071"/>
      <c r="C7" s="1071"/>
      <c r="D7" s="1071"/>
      <c r="E7" s="1071" t="s">
        <v>1155</v>
      </c>
      <c r="F7" s="1071"/>
      <c r="G7" s="1071"/>
      <c r="H7" s="1122"/>
    </row>
    <row r="8" spans="1:8" s="37" customFormat="1">
      <c r="A8" s="121" t="s">
        <v>63</v>
      </c>
      <c r="B8" s="1071"/>
      <c r="C8" s="1071"/>
      <c r="D8" s="1071"/>
      <c r="E8" s="1110" t="s">
        <v>1156</v>
      </c>
      <c r="F8" s="1102"/>
      <c r="G8" s="1071"/>
      <c r="H8" s="1122"/>
    </row>
    <row r="9" spans="1:8" s="37" customFormat="1">
      <c r="A9" s="123" t="s">
        <v>1591</v>
      </c>
      <c r="B9" s="1071"/>
      <c r="C9" s="1071"/>
      <c r="D9" s="435" t="s">
        <v>1157</v>
      </c>
      <c r="E9" s="1134" t="s">
        <v>1138</v>
      </c>
      <c r="F9" s="1082" t="s">
        <v>1158</v>
      </c>
      <c r="G9" s="431" t="s">
        <v>1159</v>
      </c>
      <c r="H9" s="1084" t="s">
        <v>1160</v>
      </c>
    </row>
    <row r="10" spans="1:8" s="37" customFormat="1">
      <c r="A10" s="123" t="s">
        <v>1581</v>
      </c>
      <c r="B10" s="1038" t="s">
        <v>36</v>
      </c>
      <c r="C10" s="1038" t="s">
        <v>110</v>
      </c>
      <c r="D10" s="1038" t="s">
        <v>1161</v>
      </c>
      <c r="E10" s="1135"/>
      <c r="F10" s="1084"/>
      <c r="G10" s="132" t="s">
        <v>1162</v>
      </c>
      <c r="H10" s="1084"/>
    </row>
    <row r="11" spans="1:8" s="66" customFormat="1" ht="23.25" customHeight="1">
      <c r="B11" s="1038"/>
      <c r="C11" s="1038"/>
      <c r="D11" s="1038"/>
      <c r="E11" s="434" t="s">
        <v>1163</v>
      </c>
      <c r="F11" s="474" t="s">
        <v>1162</v>
      </c>
      <c r="G11" s="132" t="s">
        <v>1164</v>
      </c>
      <c r="H11" s="1084"/>
    </row>
    <row r="12" spans="1:8" s="37" customFormat="1" ht="23.25" customHeight="1">
      <c r="A12" s="131"/>
      <c r="B12" s="1038"/>
      <c r="C12" s="1038"/>
      <c r="D12" s="1038"/>
      <c r="E12" s="434" t="s">
        <v>1165</v>
      </c>
      <c r="F12" s="1086" t="s">
        <v>1164</v>
      </c>
      <c r="G12" s="132" t="s">
        <v>1166</v>
      </c>
      <c r="H12" s="1084"/>
    </row>
    <row r="13" spans="1:8" s="37" customFormat="1" ht="23.25" customHeight="1">
      <c r="A13" s="131"/>
      <c r="B13" s="1038"/>
      <c r="C13" s="1038"/>
      <c r="D13" s="1038"/>
      <c r="E13" s="434" t="s">
        <v>1167</v>
      </c>
      <c r="F13" s="1086"/>
      <c r="G13" s="132" t="s">
        <v>1168</v>
      </c>
      <c r="H13" s="440"/>
    </row>
    <row r="14" spans="1:8" s="37" customFormat="1" ht="23.25" customHeight="1">
      <c r="A14" s="465"/>
      <c r="B14" s="1039"/>
      <c r="C14" s="1038"/>
      <c r="D14" s="1038"/>
      <c r="E14" s="516"/>
      <c r="F14" s="1086"/>
      <c r="G14" s="710"/>
      <c r="H14" s="825"/>
    </row>
    <row r="15" spans="1:8" ht="24" customHeight="1">
      <c r="A15" s="555" t="s">
        <v>1615</v>
      </c>
      <c r="B15" s="139">
        <f>SUM(C15+H15)</f>
        <v>485629</v>
      </c>
      <c r="C15" s="812">
        <f>SUM(C16:C23)</f>
        <v>405985</v>
      </c>
      <c r="D15" s="806">
        <f t="shared" ref="D15:H15" si="0">SUM(D16:D23)</f>
        <v>207898</v>
      </c>
      <c r="E15" s="806">
        <f>SUM(E16:E23)</f>
        <v>89314</v>
      </c>
      <c r="F15" s="813">
        <f>SUM(F16:F23)</f>
        <v>50001</v>
      </c>
      <c r="G15" s="806">
        <f>SUM(G16:G23)</f>
        <v>58772</v>
      </c>
      <c r="H15" s="806">
        <f t="shared" si="0"/>
        <v>79644</v>
      </c>
    </row>
    <row r="16" spans="1:8" ht="24" customHeight="1">
      <c r="A16" s="84" t="s">
        <v>1181</v>
      </c>
      <c r="B16" s="45">
        <f>SUM(C16+H16)</f>
        <v>21125</v>
      </c>
      <c r="C16" s="28">
        <f>SUM(D16:G16)</f>
        <v>18868</v>
      </c>
      <c r="D16" s="565">
        <v>7399</v>
      </c>
      <c r="E16" s="596">
        <v>2175</v>
      </c>
      <c r="F16" s="595">
        <v>6204</v>
      </c>
      <c r="G16" s="597">
        <v>3090</v>
      </c>
      <c r="H16" s="595">
        <v>2257</v>
      </c>
    </row>
    <row r="17" spans="1:8" ht="24" customHeight="1">
      <c r="A17" s="84" t="s">
        <v>1216</v>
      </c>
      <c r="B17" s="45">
        <f t="shared" ref="B17:B23" si="1">SUM(C17+H17)</f>
        <v>75694</v>
      </c>
      <c r="C17" s="28">
        <f t="shared" ref="C17:C23" si="2">SUM(D17:G17)</f>
        <v>65092</v>
      </c>
      <c r="D17" s="565">
        <v>28019</v>
      </c>
      <c r="E17" s="596">
        <v>15487</v>
      </c>
      <c r="F17" s="595">
        <v>13112</v>
      </c>
      <c r="G17" s="597">
        <v>8474</v>
      </c>
      <c r="H17" s="595">
        <v>10602</v>
      </c>
    </row>
    <row r="18" spans="1:8" ht="24" customHeight="1">
      <c r="A18" s="84" t="s">
        <v>1217</v>
      </c>
      <c r="B18" s="45">
        <f t="shared" si="1"/>
        <v>65732</v>
      </c>
      <c r="C18" s="28">
        <f t="shared" si="2"/>
        <v>55474</v>
      </c>
      <c r="D18" s="565">
        <v>25474</v>
      </c>
      <c r="E18" s="596">
        <v>13808</v>
      </c>
      <c r="F18" s="595">
        <v>7980</v>
      </c>
      <c r="G18" s="597">
        <v>8212</v>
      </c>
      <c r="H18" s="595">
        <v>10258</v>
      </c>
    </row>
    <row r="19" spans="1:8" ht="24" customHeight="1">
      <c r="A19" s="84" t="s">
        <v>1218</v>
      </c>
      <c r="B19" s="45">
        <f t="shared" si="1"/>
        <v>150880</v>
      </c>
      <c r="C19" s="28">
        <f t="shared" si="2"/>
        <v>123684</v>
      </c>
      <c r="D19" s="565">
        <v>62564</v>
      </c>
      <c r="E19" s="596">
        <v>28739</v>
      </c>
      <c r="F19" s="595">
        <v>12846</v>
      </c>
      <c r="G19" s="597">
        <v>19535</v>
      </c>
      <c r="H19" s="595">
        <v>27196</v>
      </c>
    </row>
    <row r="20" spans="1:8" ht="24" customHeight="1">
      <c r="A20" s="84" t="s">
        <v>177</v>
      </c>
      <c r="B20" s="45">
        <f t="shared" si="1"/>
        <v>119328</v>
      </c>
      <c r="C20" s="28">
        <f>SUM(D20:G20)</f>
        <v>99158</v>
      </c>
      <c r="D20" s="565">
        <v>56577</v>
      </c>
      <c r="E20" s="596">
        <v>21596</v>
      </c>
      <c r="F20" s="595">
        <v>7224</v>
      </c>
      <c r="G20" s="597">
        <v>13761</v>
      </c>
      <c r="H20" s="595">
        <v>20170</v>
      </c>
    </row>
    <row r="21" spans="1:8" ht="24" customHeight="1">
      <c r="A21" s="84" t="s">
        <v>178</v>
      </c>
      <c r="B21" s="45">
        <f t="shared" si="1"/>
        <v>33709</v>
      </c>
      <c r="C21" s="28">
        <f t="shared" si="2"/>
        <v>27968</v>
      </c>
      <c r="D21" s="565">
        <v>17568</v>
      </c>
      <c r="E21" s="596">
        <v>5220</v>
      </c>
      <c r="F21" s="595">
        <v>1615</v>
      </c>
      <c r="G21" s="597">
        <v>3565</v>
      </c>
      <c r="H21" s="595">
        <v>5741</v>
      </c>
    </row>
    <row r="22" spans="1:8" ht="24" customHeight="1">
      <c r="A22" s="84" t="s">
        <v>179</v>
      </c>
      <c r="B22" s="45">
        <f t="shared" si="1"/>
        <v>17023</v>
      </c>
      <c r="C22" s="28">
        <f t="shared" si="2"/>
        <v>13988</v>
      </c>
      <c r="D22" s="565">
        <v>9050</v>
      </c>
      <c r="E22" s="596">
        <v>2151</v>
      </c>
      <c r="F22" s="595">
        <v>865</v>
      </c>
      <c r="G22" s="597">
        <v>1922</v>
      </c>
      <c r="H22" s="595">
        <v>3035</v>
      </c>
    </row>
    <row r="23" spans="1:8" ht="24" customHeight="1">
      <c r="A23" s="556" t="s">
        <v>1614</v>
      </c>
      <c r="B23" s="114">
        <f t="shared" si="1"/>
        <v>2138</v>
      </c>
      <c r="C23" s="467">
        <f t="shared" si="2"/>
        <v>1753</v>
      </c>
      <c r="D23" s="560">
        <v>1247</v>
      </c>
      <c r="E23" s="816">
        <v>138</v>
      </c>
      <c r="F23" s="801">
        <v>155</v>
      </c>
      <c r="G23" s="820">
        <v>213</v>
      </c>
      <c r="H23" s="801">
        <v>385</v>
      </c>
    </row>
    <row r="24" spans="1:8" ht="27" customHeight="1">
      <c r="B24" s="43"/>
      <c r="C24" s="43"/>
      <c r="D24" s="43"/>
      <c r="E24" s="43"/>
      <c r="F24" s="43"/>
      <c r="G24" s="43"/>
      <c r="H24" s="43"/>
    </row>
    <row r="25" spans="1:8" ht="27" customHeight="1">
      <c r="B25" s="43"/>
      <c r="C25" s="43"/>
      <c r="D25" s="43"/>
      <c r="E25" s="43"/>
      <c r="F25" s="43"/>
      <c r="G25" s="43"/>
      <c r="H25" s="43"/>
    </row>
    <row r="26" spans="1:8" ht="27" customHeight="1">
      <c r="B26" s="43"/>
      <c r="C26" s="43"/>
      <c r="D26" s="43"/>
      <c r="E26" s="43"/>
      <c r="F26" s="43"/>
      <c r="G26" s="43"/>
      <c r="H26" s="43"/>
    </row>
    <row r="27" spans="1:8" ht="27" customHeight="1">
      <c r="B27" s="43"/>
      <c r="C27" s="43"/>
      <c r="D27" s="43"/>
      <c r="E27" s="43"/>
      <c r="F27" s="43"/>
      <c r="G27" s="43"/>
      <c r="H27" s="43"/>
    </row>
    <row r="28" spans="1:8" ht="27" customHeight="1">
      <c r="B28" s="43"/>
      <c r="C28" s="43"/>
      <c r="D28" s="43"/>
      <c r="E28" s="43"/>
      <c r="F28" s="43"/>
      <c r="G28" s="43"/>
      <c r="H28" s="43"/>
    </row>
    <row r="29" spans="1:8" ht="27" customHeight="1">
      <c r="B29" s="43"/>
      <c r="C29" s="43"/>
      <c r="D29" s="43"/>
      <c r="E29" s="43"/>
      <c r="F29" s="43"/>
      <c r="G29" s="43"/>
      <c r="H29" s="43"/>
    </row>
    <row r="30" spans="1:8" ht="27" customHeight="1">
      <c r="B30" s="43"/>
      <c r="C30" s="43"/>
      <c r="D30" s="43"/>
      <c r="E30" s="43"/>
      <c r="F30" s="43"/>
      <c r="G30" s="43"/>
      <c r="H30" s="43"/>
    </row>
    <row r="31" spans="1:8" ht="27" customHeight="1">
      <c r="B31" s="43"/>
      <c r="C31" s="43"/>
      <c r="D31" s="43"/>
      <c r="E31" s="43"/>
      <c r="F31" s="43"/>
      <c r="G31" s="43"/>
      <c r="H31" s="43"/>
    </row>
    <row r="32" spans="1:8" ht="27" customHeight="1">
      <c r="B32" s="43"/>
      <c r="C32" s="43"/>
      <c r="D32" s="43"/>
      <c r="E32" s="43"/>
      <c r="F32" s="43"/>
      <c r="G32" s="43"/>
      <c r="H32" s="43"/>
    </row>
    <row r="33" spans="2:8">
      <c r="B33" s="43"/>
      <c r="C33" s="43"/>
      <c r="D33" s="43"/>
      <c r="E33" s="43"/>
      <c r="F33" s="43"/>
      <c r="G33" s="43"/>
      <c r="H33" s="43"/>
    </row>
    <row r="34" spans="2:8">
      <c r="B34" s="43"/>
      <c r="C34" s="43"/>
      <c r="D34" s="43"/>
      <c r="E34" s="43"/>
      <c r="F34" s="43"/>
      <c r="G34" s="43"/>
      <c r="H34" s="43"/>
    </row>
    <row r="35" spans="2:8">
      <c r="B35" s="43"/>
      <c r="C35" s="43"/>
      <c r="D35" s="43"/>
      <c r="E35" s="43"/>
      <c r="F35" s="43"/>
      <c r="G35" s="43"/>
      <c r="H35" s="43"/>
    </row>
    <row r="36" spans="2:8">
      <c r="B36" s="43"/>
      <c r="C36" s="43"/>
      <c r="D36" s="43"/>
      <c r="E36" s="43"/>
      <c r="F36" s="43"/>
      <c r="G36" s="43"/>
      <c r="H36" s="43"/>
    </row>
    <row r="37" spans="2:8">
      <c r="B37" s="43"/>
      <c r="C37" s="43"/>
      <c r="D37" s="43"/>
      <c r="E37" s="43"/>
      <c r="F37" s="43"/>
      <c r="G37" s="43"/>
      <c r="H37" s="43"/>
    </row>
    <row r="38" spans="2:8">
      <c r="B38" s="43"/>
      <c r="C38" s="43"/>
      <c r="D38" s="43"/>
      <c r="E38" s="43"/>
      <c r="F38" s="43"/>
      <c r="G38" s="43"/>
      <c r="H38" s="43"/>
    </row>
    <row r="39" spans="2:8">
      <c r="B39" s="43"/>
      <c r="C39" s="43"/>
      <c r="D39" s="43"/>
      <c r="E39" s="43"/>
      <c r="F39" s="43"/>
      <c r="G39" s="43"/>
      <c r="H39" s="43"/>
    </row>
    <row r="40" spans="2:8">
      <c r="B40" s="43"/>
      <c r="C40" s="43"/>
      <c r="D40" s="43"/>
      <c r="E40" s="43"/>
      <c r="F40" s="43"/>
      <c r="G40" s="43"/>
      <c r="H40" s="43"/>
    </row>
    <row r="41" spans="2:8">
      <c r="B41" s="43"/>
      <c r="C41" s="43"/>
      <c r="D41" s="43"/>
      <c r="E41" s="43"/>
      <c r="F41" s="43"/>
      <c r="G41" s="43"/>
      <c r="H41" s="43"/>
    </row>
    <row r="42" spans="2:8">
      <c r="B42" s="43"/>
      <c r="C42" s="43"/>
      <c r="D42" s="43"/>
      <c r="E42" s="43"/>
      <c r="F42" s="43"/>
      <c r="G42" s="43"/>
      <c r="H42" s="43"/>
    </row>
    <row r="43" spans="2:8">
      <c r="B43" s="43"/>
      <c r="C43" s="43"/>
      <c r="D43" s="43"/>
      <c r="E43" s="43"/>
      <c r="F43" s="43"/>
      <c r="G43" s="43"/>
      <c r="H43" s="43"/>
    </row>
    <row r="44" spans="2:8">
      <c r="B44" s="43"/>
      <c r="C44" s="43"/>
      <c r="D44" s="43"/>
      <c r="E44" s="43"/>
      <c r="F44" s="43"/>
      <c r="G44" s="43"/>
      <c r="H44" s="43"/>
    </row>
    <row r="45" spans="2:8">
      <c r="B45" s="43"/>
      <c r="C45" s="43"/>
      <c r="D45" s="43"/>
      <c r="E45" s="43"/>
      <c r="F45" s="43"/>
      <c r="G45" s="43"/>
      <c r="H45" s="43"/>
    </row>
    <row r="46" spans="2:8">
      <c r="B46" s="43"/>
      <c r="C46" s="43"/>
      <c r="D46" s="43"/>
      <c r="E46" s="43"/>
      <c r="F46" s="43"/>
      <c r="G46" s="43"/>
      <c r="H46" s="43"/>
    </row>
    <row r="47" spans="2:8">
      <c r="B47" s="43"/>
      <c r="C47" s="43"/>
      <c r="D47" s="43"/>
      <c r="E47" s="43"/>
      <c r="F47" s="43"/>
      <c r="G47" s="43"/>
      <c r="H47" s="43"/>
    </row>
    <row r="48" spans="2:8">
      <c r="B48" s="43"/>
      <c r="C48" s="43"/>
      <c r="D48" s="43"/>
      <c r="E48" s="43"/>
      <c r="F48" s="43"/>
      <c r="G48" s="43"/>
      <c r="H48" s="43"/>
    </row>
    <row r="49" spans="2:8">
      <c r="B49" s="43"/>
      <c r="C49" s="43"/>
      <c r="D49" s="43"/>
      <c r="E49" s="43"/>
      <c r="F49" s="43"/>
      <c r="G49" s="43"/>
      <c r="H49" s="43"/>
    </row>
    <row r="50" spans="2:8">
      <c r="B50" s="43"/>
      <c r="C50" s="43"/>
      <c r="D50" s="43"/>
      <c r="E50" s="43"/>
      <c r="F50" s="43"/>
      <c r="G50" s="43"/>
      <c r="H50" s="43"/>
    </row>
    <row r="51" spans="2:8">
      <c r="B51" s="43"/>
      <c r="C51" s="43"/>
      <c r="D51" s="43"/>
      <c r="E51" s="43"/>
      <c r="F51" s="43"/>
      <c r="G51" s="43"/>
      <c r="H51" s="43"/>
    </row>
    <row r="52" spans="2:8">
      <c r="B52" s="43"/>
      <c r="C52" s="43"/>
      <c r="D52" s="43"/>
      <c r="E52" s="43"/>
      <c r="F52" s="43"/>
      <c r="G52" s="43"/>
      <c r="H52" s="43"/>
    </row>
    <row r="53" spans="2:8">
      <c r="B53" s="43"/>
      <c r="C53" s="43"/>
      <c r="D53" s="43"/>
      <c r="E53" s="43"/>
      <c r="F53" s="43"/>
      <c r="G53" s="43"/>
      <c r="H53" s="43"/>
    </row>
    <row r="54" spans="2:8">
      <c r="B54" s="43"/>
      <c r="C54" s="43"/>
      <c r="D54" s="43"/>
      <c r="E54" s="43"/>
      <c r="F54" s="43"/>
      <c r="G54" s="43"/>
      <c r="H54" s="43"/>
    </row>
    <row r="55" spans="2:8">
      <c r="B55" s="43"/>
      <c r="C55" s="43"/>
      <c r="D55" s="43"/>
      <c r="E55" s="43"/>
      <c r="F55" s="43"/>
      <c r="G55" s="43"/>
      <c r="H55" s="43"/>
    </row>
    <row r="56" spans="2:8">
      <c r="B56" s="43"/>
      <c r="C56" s="43"/>
      <c r="D56" s="43"/>
      <c r="E56" s="43"/>
      <c r="F56" s="43"/>
      <c r="G56" s="43"/>
      <c r="H56" s="43"/>
    </row>
    <row r="57" spans="2:8">
      <c r="B57" s="43"/>
      <c r="C57" s="43"/>
      <c r="D57" s="43"/>
      <c r="E57" s="43"/>
      <c r="F57" s="43"/>
      <c r="G57" s="43"/>
      <c r="H57" s="43"/>
    </row>
    <row r="58" spans="2:8">
      <c r="B58" s="43"/>
      <c r="C58" s="43"/>
      <c r="D58" s="43"/>
      <c r="E58" s="43"/>
      <c r="F58" s="43"/>
      <c r="G58" s="43"/>
      <c r="H58" s="43"/>
    </row>
    <row r="59" spans="2:8">
      <c r="B59" s="43"/>
      <c r="C59" s="43"/>
      <c r="D59" s="43"/>
      <c r="E59" s="43"/>
      <c r="F59" s="43"/>
      <c r="G59" s="43"/>
      <c r="H59" s="43"/>
    </row>
    <row r="60" spans="2:8">
      <c r="B60" s="43"/>
      <c r="C60" s="43"/>
      <c r="D60" s="43"/>
      <c r="E60" s="43"/>
      <c r="F60" s="43"/>
      <c r="G60" s="43"/>
      <c r="H60" s="43"/>
    </row>
    <row r="61" spans="2:8">
      <c r="B61" s="43"/>
      <c r="C61" s="43"/>
      <c r="D61" s="43"/>
      <c r="E61" s="43"/>
      <c r="F61" s="43"/>
      <c r="G61" s="43"/>
      <c r="H61" s="43"/>
    </row>
    <row r="62" spans="2:8">
      <c r="B62" s="43"/>
      <c r="C62" s="43"/>
      <c r="D62" s="43"/>
      <c r="E62" s="43"/>
      <c r="F62" s="43"/>
      <c r="G62" s="43"/>
      <c r="H62" s="43"/>
    </row>
    <row r="63" spans="2:8">
      <c r="B63" s="43"/>
      <c r="C63" s="43"/>
      <c r="D63" s="43"/>
      <c r="E63" s="43"/>
      <c r="F63" s="43"/>
      <c r="G63" s="43"/>
      <c r="H63" s="43"/>
    </row>
    <row r="64" spans="2:8">
      <c r="B64" s="43"/>
      <c r="C64" s="43"/>
      <c r="D64" s="43"/>
      <c r="E64" s="43"/>
      <c r="F64" s="43"/>
      <c r="G64" s="43"/>
      <c r="H64" s="43"/>
    </row>
    <row r="65" spans="2:8">
      <c r="B65" s="43"/>
      <c r="C65" s="43"/>
      <c r="D65" s="43"/>
      <c r="E65" s="43"/>
      <c r="F65" s="43"/>
      <c r="G65" s="43"/>
      <c r="H65" s="43"/>
    </row>
    <row r="66" spans="2:8">
      <c r="B66" s="43"/>
      <c r="C66" s="43"/>
      <c r="D66" s="43"/>
      <c r="E66" s="43"/>
      <c r="F66" s="43"/>
      <c r="G66" s="43"/>
      <c r="H66" s="43"/>
    </row>
    <row r="67" spans="2:8">
      <c r="B67" s="43"/>
      <c r="C67" s="43"/>
      <c r="D67" s="43"/>
      <c r="E67" s="43"/>
      <c r="F67" s="43"/>
      <c r="G67" s="43"/>
      <c r="H67" s="43"/>
    </row>
    <row r="68" spans="2:8">
      <c r="B68" s="43"/>
      <c r="C68" s="43"/>
      <c r="D68" s="43"/>
      <c r="E68" s="43"/>
      <c r="F68" s="43"/>
      <c r="G68" s="43"/>
      <c r="H68" s="43"/>
    </row>
    <row r="69" spans="2:8">
      <c r="B69" s="43"/>
      <c r="C69" s="43"/>
      <c r="D69" s="43"/>
      <c r="E69" s="43"/>
      <c r="F69" s="43"/>
      <c r="G69" s="43"/>
      <c r="H69" s="43"/>
    </row>
    <row r="70" spans="2:8">
      <c r="B70" s="43"/>
      <c r="C70" s="43"/>
      <c r="D70" s="43"/>
      <c r="E70" s="43"/>
      <c r="F70" s="43"/>
      <c r="G70" s="43"/>
      <c r="H70" s="43"/>
    </row>
    <row r="71" spans="2:8">
      <c r="B71" s="43"/>
      <c r="C71" s="43"/>
      <c r="D71" s="43"/>
      <c r="E71" s="43"/>
      <c r="F71" s="43"/>
      <c r="G71" s="43"/>
      <c r="H71" s="43"/>
    </row>
    <row r="72" spans="2:8">
      <c r="B72" s="43"/>
      <c r="C72" s="43"/>
      <c r="D72" s="43"/>
      <c r="E72" s="43"/>
      <c r="F72" s="43"/>
      <c r="G72" s="43"/>
      <c r="H72" s="43"/>
    </row>
    <row r="73" spans="2:8">
      <c r="B73" s="43"/>
      <c r="C73" s="43"/>
      <c r="D73" s="43"/>
      <c r="E73" s="43"/>
      <c r="F73" s="43"/>
      <c r="G73" s="43"/>
      <c r="H73" s="43"/>
    </row>
    <row r="74" spans="2:8">
      <c r="B74" s="43"/>
      <c r="C74" s="43"/>
      <c r="D74" s="43"/>
      <c r="E74" s="43"/>
      <c r="F74" s="43"/>
      <c r="G74" s="43"/>
      <c r="H74" s="43"/>
    </row>
    <row r="75" spans="2:8">
      <c r="B75" s="43"/>
      <c r="C75" s="43"/>
      <c r="D75" s="43"/>
      <c r="E75" s="43"/>
      <c r="F75" s="43"/>
      <c r="G75" s="43"/>
      <c r="H75" s="43"/>
    </row>
    <row r="76" spans="2:8">
      <c r="B76" s="43"/>
      <c r="C76" s="43"/>
      <c r="D76" s="43"/>
      <c r="E76" s="43"/>
      <c r="F76" s="43"/>
      <c r="G76" s="43"/>
      <c r="H76" s="43"/>
    </row>
    <row r="77" spans="2:8">
      <c r="B77" s="43"/>
      <c r="C77" s="43"/>
      <c r="D77" s="43"/>
      <c r="E77" s="43"/>
      <c r="F77" s="43"/>
      <c r="G77" s="43"/>
      <c r="H77" s="43"/>
    </row>
    <row r="78" spans="2:8">
      <c r="B78" s="43"/>
      <c r="C78" s="43"/>
      <c r="D78" s="43"/>
      <c r="E78" s="43"/>
      <c r="F78" s="43"/>
      <c r="G78" s="43"/>
      <c r="H78" s="43"/>
    </row>
    <row r="79" spans="2:8">
      <c r="B79" s="43"/>
      <c r="C79" s="43"/>
      <c r="D79" s="43"/>
      <c r="E79" s="43"/>
      <c r="F79" s="43"/>
      <c r="G79" s="43"/>
      <c r="H79" s="43"/>
    </row>
    <row r="80" spans="2:8">
      <c r="B80" s="43"/>
      <c r="C80" s="43"/>
      <c r="D80" s="43"/>
      <c r="E80" s="43"/>
      <c r="F80" s="43"/>
      <c r="G80" s="43"/>
      <c r="H80" s="43"/>
    </row>
    <row r="81" spans="2:8">
      <c r="B81" s="43"/>
      <c r="C81" s="43"/>
      <c r="D81" s="43"/>
      <c r="E81" s="43"/>
      <c r="F81" s="43"/>
      <c r="G81" s="43"/>
      <c r="H81" s="43"/>
    </row>
    <row r="82" spans="2:8">
      <c r="B82" s="43"/>
      <c r="C82" s="43"/>
      <c r="D82" s="43"/>
      <c r="E82" s="43"/>
      <c r="F82" s="43"/>
      <c r="G82" s="43"/>
      <c r="H82" s="43"/>
    </row>
    <row r="83" spans="2:8">
      <c r="B83" s="43"/>
      <c r="C83" s="43"/>
      <c r="D83" s="43"/>
      <c r="E83" s="43"/>
      <c r="F83" s="43"/>
      <c r="G83" s="43"/>
      <c r="H83" s="43"/>
    </row>
    <row r="84" spans="2:8">
      <c r="B84" s="43"/>
      <c r="C84" s="43"/>
      <c r="D84" s="43"/>
      <c r="E84" s="43"/>
      <c r="F84" s="43"/>
      <c r="G84" s="43"/>
      <c r="H84" s="43"/>
    </row>
    <row r="85" spans="2:8">
      <c r="B85" s="43"/>
      <c r="C85" s="43"/>
      <c r="D85" s="43"/>
      <c r="E85" s="43"/>
      <c r="F85" s="43"/>
      <c r="G85" s="43"/>
      <c r="H85" s="43"/>
    </row>
    <row r="86" spans="2:8">
      <c r="B86" s="43"/>
      <c r="C86" s="43"/>
      <c r="D86" s="43"/>
      <c r="E86" s="43"/>
      <c r="F86" s="43"/>
      <c r="G86" s="43"/>
      <c r="H86" s="43"/>
    </row>
    <row r="87" spans="2:8">
      <c r="B87" s="43"/>
      <c r="C87" s="43"/>
      <c r="D87" s="43"/>
      <c r="E87" s="43"/>
      <c r="F87" s="43"/>
      <c r="G87" s="43"/>
      <c r="H87" s="43"/>
    </row>
    <row r="88" spans="2:8">
      <c r="B88" s="43"/>
      <c r="C88" s="43"/>
      <c r="D88" s="43"/>
      <c r="E88" s="43"/>
      <c r="F88" s="43"/>
      <c r="G88" s="43"/>
      <c r="H88" s="43"/>
    </row>
    <row r="89" spans="2:8">
      <c r="B89" s="43"/>
      <c r="C89" s="43"/>
      <c r="D89" s="43"/>
      <c r="E89" s="43"/>
      <c r="F89" s="43"/>
      <c r="G89" s="43"/>
      <c r="H89" s="43"/>
    </row>
    <row r="90" spans="2:8">
      <c r="B90" s="43"/>
      <c r="C90" s="43"/>
      <c r="D90" s="43"/>
      <c r="E90" s="43"/>
      <c r="F90" s="43"/>
      <c r="G90" s="43"/>
      <c r="H90" s="43"/>
    </row>
    <row r="91" spans="2:8">
      <c r="B91" s="43"/>
      <c r="C91" s="43"/>
      <c r="D91" s="43"/>
      <c r="E91" s="43"/>
      <c r="F91" s="43"/>
      <c r="G91" s="43"/>
      <c r="H91" s="43"/>
    </row>
    <row r="92" spans="2:8">
      <c r="B92" s="43"/>
      <c r="C92" s="43"/>
      <c r="D92" s="43"/>
      <c r="E92" s="43"/>
      <c r="F92" s="43"/>
      <c r="G92" s="43"/>
      <c r="H92" s="43"/>
    </row>
    <row r="93" spans="2:8">
      <c r="B93" s="43"/>
      <c r="C93" s="43"/>
      <c r="D93" s="43"/>
      <c r="E93" s="43"/>
      <c r="F93" s="43"/>
      <c r="G93" s="43"/>
      <c r="H93" s="43"/>
    </row>
    <row r="94" spans="2:8">
      <c r="B94" s="43"/>
      <c r="C94" s="43"/>
      <c r="D94" s="43"/>
      <c r="E94" s="43"/>
      <c r="F94" s="43"/>
      <c r="G94" s="43"/>
      <c r="H94" s="43"/>
    </row>
    <row r="95" spans="2:8">
      <c r="B95" s="43"/>
      <c r="C95" s="43"/>
      <c r="D95" s="43"/>
      <c r="E95" s="43"/>
      <c r="F95" s="43"/>
      <c r="G95" s="43"/>
      <c r="H95" s="43"/>
    </row>
    <row r="96" spans="2:8">
      <c r="B96" s="43"/>
      <c r="C96" s="43"/>
      <c r="D96" s="43"/>
      <c r="E96" s="43"/>
      <c r="F96" s="43"/>
      <c r="G96" s="43"/>
      <c r="H96" s="43"/>
    </row>
    <row r="97" spans="2:8">
      <c r="B97" s="43"/>
      <c r="C97" s="43"/>
      <c r="D97" s="43"/>
      <c r="E97" s="43"/>
      <c r="F97" s="43"/>
      <c r="G97" s="43"/>
      <c r="H97" s="43"/>
    </row>
    <row r="98" spans="2:8">
      <c r="B98" s="43"/>
      <c r="C98" s="43"/>
      <c r="D98" s="43"/>
      <c r="E98" s="43"/>
      <c r="F98" s="43"/>
      <c r="G98" s="43"/>
      <c r="H98" s="43"/>
    </row>
    <row r="99" spans="2:8">
      <c r="B99" s="43"/>
      <c r="C99" s="43"/>
      <c r="D99" s="43"/>
      <c r="E99" s="43"/>
      <c r="F99" s="43"/>
      <c r="G99" s="43"/>
      <c r="H99" s="43"/>
    </row>
    <row r="100" spans="2:8">
      <c r="B100" s="43"/>
      <c r="C100" s="43"/>
      <c r="D100" s="43"/>
      <c r="E100" s="43"/>
      <c r="F100" s="43"/>
      <c r="G100" s="43"/>
      <c r="H100" s="43"/>
    </row>
    <row r="101" spans="2:8">
      <c r="B101" s="43"/>
      <c r="C101" s="43"/>
      <c r="D101" s="43"/>
      <c r="E101" s="43"/>
      <c r="F101" s="43"/>
      <c r="G101" s="43"/>
      <c r="H101" s="43"/>
    </row>
    <row r="102" spans="2:8">
      <c r="B102" s="43"/>
      <c r="C102" s="43"/>
      <c r="D102" s="43"/>
      <c r="E102" s="43"/>
      <c r="F102" s="43"/>
      <c r="G102" s="43"/>
      <c r="H102" s="43"/>
    </row>
    <row r="103" spans="2:8">
      <c r="B103" s="43"/>
      <c r="C103" s="43"/>
      <c r="D103" s="43"/>
      <c r="E103" s="43"/>
      <c r="F103" s="43"/>
      <c r="G103" s="43"/>
      <c r="H103" s="43"/>
    </row>
    <row r="104" spans="2:8">
      <c r="B104" s="43"/>
      <c r="C104" s="43"/>
      <c r="D104" s="43"/>
      <c r="E104" s="43"/>
      <c r="F104" s="43"/>
      <c r="G104" s="43"/>
      <c r="H104" s="43"/>
    </row>
    <row r="105" spans="2:8">
      <c r="B105" s="43"/>
      <c r="C105" s="43"/>
      <c r="D105" s="43"/>
      <c r="E105" s="43"/>
      <c r="F105" s="43"/>
      <c r="G105" s="43"/>
      <c r="H105" s="43"/>
    </row>
    <row r="106" spans="2:8">
      <c r="B106" s="43"/>
      <c r="C106" s="43"/>
      <c r="D106" s="43"/>
      <c r="E106" s="43"/>
      <c r="F106" s="43"/>
      <c r="G106" s="43"/>
      <c r="H106" s="43"/>
    </row>
    <row r="107" spans="2:8">
      <c r="B107" s="43"/>
      <c r="C107" s="43"/>
      <c r="D107" s="43"/>
      <c r="E107" s="43"/>
      <c r="F107" s="43"/>
      <c r="G107" s="43"/>
      <c r="H107" s="43"/>
    </row>
    <row r="108" spans="2:8">
      <c r="B108" s="43"/>
      <c r="C108" s="43"/>
      <c r="D108" s="43"/>
      <c r="E108" s="43"/>
      <c r="F108" s="43"/>
      <c r="G108" s="43"/>
      <c r="H108" s="43"/>
    </row>
    <row r="109" spans="2:8">
      <c r="B109" s="43"/>
      <c r="C109" s="43"/>
      <c r="D109" s="43"/>
      <c r="E109" s="43"/>
      <c r="F109" s="43"/>
      <c r="G109" s="43"/>
      <c r="H109" s="43"/>
    </row>
    <row r="110" spans="2:8">
      <c r="B110" s="43"/>
      <c r="C110" s="43"/>
      <c r="D110" s="43"/>
      <c r="E110" s="43"/>
      <c r="F110" s="43"/>
      <c r="G110" s="43"/>
      <c r="H110" s="43"/>
    </row>
    <row r="111" spans="2:8">
      <c r="B111" s="43"/>
      <c r="C111" s="43"/>
      <c r="D111" s="43"/>
      <c r="E111" s="43"/>
      <c r="F111" s="43"/>
      <c r="G111" s="43"/>
      <c r="H111" s="43"/>
    </row>
    <row r="112" spans="2:8">
      <c r="B112" s="43"/>
      <c r="C112" s="43"/>
      <c r="D112" s="43"/>
      <c r="E112" s="43"/>
      <c r="F112" s="43"/>
      <c r="G112" s="43"/>
      <c r="H112" s="43"/>
    </row>
    <row r="113" spans="2:8">
      <c r="B113" s="43"/>
      <c r="C113" s="43"/>
      <c r="D113" s="43"/>
      <c r="E113" s="43"/>
      <c r="F113" s="43"/>
      <c r="G113" s="43"/>
      <c r="H113" s="43"/>
    </row>
    <row r="114" spans="2:8">
      <c r="B114" s="43"/>
      <c r="C114" s="43"/>
      <c r="D114" s="43"/>
      <c r="E114" s="43"/>
      <c r="F114" s="43"/>
      <c r="G114" s="43"/>
      <c r="H114" s="43"/>
    </row>
    <row r="115" spans="2:8">
      <c r="B115" s="43"/>
      <c r="C115" s="43"/>
      <c r="D115" s="43"/>
      <c r="E115" s="43"/>
      <c r="F115" s="43"/>
      <c r="G115" s="43"/>
      <c r="H115" s="43"/>
    </row>
    <row r="116" spans="2:8">
      <c r="B116" s="43"/>
      <c r="C116" s="43"/>
      <c r="D116" s="43"/>
      <c r="E116" s="43"/>
      <c r="F116" s="43"/>
      <c r="G116" s="43"/>
      <c r="H116" s="43"/>
    </row>
    <row r="117" spans="2:8">
      <c r="B117" s="43"/>
      <c r="C117" s="43"/>
      <c r="D117" s="43"/>
      <c r="E117" s="43"/>
      <c r="F117" s="43"/>
      <c r="G117" s="43"/>
      <c r="H117" s="43"/>
    </row>
    <row r="118" spans="2:8">
      <c r="B118" s="43"/>
      <c r="C118" s="43"/>
      <c r="D118" s="43"/>
      <c r="E118" s="43"/>
      <c r="F118" s="43"/>
      <c r="G118" s="43"/>
      <c r="H118" s="43"/>
    </row>
    <row r="119" spans="2:8">
      <c r="B119" s="43"/>
      <c r="C119" s="43"/>
      <c r="D119" s="43"/>
      <c r="E119" s="43"/>
      <c r="F119" s="43"/>
      <c r="G119" s="43"/>
      <c r="H119" s="43"/>
    </row>
    <row r="120" spans="2:8">
      <c r="B120" s="43"/>
      <c r="C120" s="43"/>
      <c r="D120" s="43"/>
      <c r="E120" s="43"/>
      <c r="F120" s="43"/>
      <c r="G120" s="43"/>
      <c r="H120" s="43"/>
    </row>
    <row r="121" spans="2:8">
      <c r="B121" s="43"/>
      <c r="C121" s="43"/>
      <c r="D121" s="43"/>
      <c r="E121" s="43"/>
      <c r="F121" s="43"/>
      <c r="G121" s="43"/>
      <c r="H121" s="43"/>
    </row>
    <row r="122" spans="2:8">
      <c r="B122" s="43"/>
      <c r="C122" s="43"/>
      <c r="D122" s="43"/>
      <c r="E122" s="43"/>
      <c r="F122" s="43"/>
      <c r="G122" s="43"/>
      <c r="H122" s="43"/>
    </row>
    <row r="123" spans="2:8">
      <c r="B123" s="43"/>
      <c r="C123" s="43"/>
      <c r="D123" s="43"/>
      <c r="E123" s="43"/>
      <c r="F123" s="43"/>
      <c r="G123" s="43"/>
      <c r="H123" s="43"/>
    </row>
    <row r="124" spans="2:8">
      <c r="B124" s="43"/>
      <c r="C124" s="43"/>
      <c r="D124" s="43"/>
      <c r="E124" s="43"/>
      <c r="F124" s="43"/>
      <c r="G124" s="43"/>
      <c r="H124" s="43"/>
    </row>
    <row r="125" spans="2:8">
      <c r="B125" s="43"/>
      <c r="C125" s="43"/>
      <c r="D125" s="43"/>
      <c r="E125" s="43"/>
      <c r="F125" s="43"/>
      <c r="G125" s="43"/>
      <c r="H125" s="43"/>
    </row>
    <row r="126" spans="2:8">
      <c r="B126" s="43"/>
      <c r="C126" s="43"/>
      <c r="D126" s="43"/>
      <c r="E126" s="43"/>
      <c r="F126" s="43"/>
      <c r="G126" s="43"/>
      <c r="H126" s="43"/>
    </row>
    <row r="127" spans="2:8">
      <c r="B127" s="43"/>
      <c r="C127" s="43"/>
      <c r="D127" s="43"/>
      <c r="E127" s="43"/>
      <c r="F127" s="43"/>
      <c r="G127" s="43"/>
      <c r="H127" s="43"/>
    </row>
    <row r="128" spans="2:8">
      <c r="B128" s="43"/>
      <c r="C128" s="43"/>
      <c r="D128" s="43"/>
      <c r="E128" s="43"/>
      <c r="F128" s="43"/>
      <c r="G128" s="43"/>
      <c r="H128" s="43"/>
    </row>
    <row r="129" spans="2:8">
      <c r="B129" s="43"/>
      <c r="C129" s="43"/>
      <c r="D129" s="43"/>
      <c r="E129" s="43"/>
      <c r="F129" s="43"/>
      <c r="G129" s="43"/>
      <c r="H129" s="43"/>
    </row>
    <row r="130" spans="2:8">
      <c r="B130" s="43"/>
      <c r="C130" s="43"/>
      <c r="D130" s="43"/>
      <c r="E130" s="43"/>
      <c r="F130" s="43"/>
      <c r="G130" s="43"/>
      <c r="H130" s="43"/>
    </row>
    <row r="131" spans="2:8">
      <c r="B131" s="43"/>
      <c r="C131" s="43"/>
      <c r="D131" s="43"/>
      <c r="E131" s="43"/>
      <c r="F131" s="43"/>
      <c r="G131" s="43"/>
      <c r="H131" s="43"/>
    </row>
    <row r="132" spans="2:8">
      <c r="B132" s="43"/>
      <c r="C132" s="43"/>
      <c r="D132" s="43"/>
      <c r="E132" s="43"/>
      <c r="F132" s="43"/>
      <c r="G132" s="43"/>
      <c r="H132" s="43"/>
    </row>
    <row r="133" spans="2:8">
      <c r="B133" s="43"/>
      <c r="C133" s="43"/>
      <c r="D133" s="43"/>
      <c r="E133" s="43"/>
      <c r="F133" s="43"/>
      <c r="G133" s="43"/>
      <c r="H133" s="43"/>
    </row>
    <row r="134" spans="2:8">
      <c r="B134" s="43"/>
      <c r="C134" s="43"/>
      <c r="D134" s="43"/>
      <c r="E134" s="43"/>
      <c r="F134" s="43"/>
      <c r="G134" s="43"/>
      <c r="H134" s="43"/>
    </row>
    <row r="135" spans="2:8">
      <c r="B135" s="43"/>
      <c r="C135" s="43"/>
      <c r="D135" s="43"/>
      <c r="E135" s="43"/>
      <c r="F135" s="43"/>
      <c r="G135" s="43"/>
      <c r="H135" s="43"/>
    </row>
    <row r="136" spans="2:8">
      <c r="B136" s="43"/>
      <c r="C136" s="43"/>
      <c r="D136" s="43"/>
      <c r="E136" s="43"/>
      <c r="F136" s="43"/>
      <c r="G136" s="43"/>
      <c r="H136" s="43"/>
    </row>
    <row r="137" spans="2:8">
      <c r="B137" s="43"/>
      <c r="C137" s="43"/>
      <c r="D137" s="43"/>
      <c r="E137" s="43"/>
      <c r="F137" s="43"/>
      <c r="G137" s="43"/>
      <c r="H137" s="43"/>
    </row>
    <row r="138" spans="2:8">
      <c r="B138" s="43"/>
      <c r="C138" s="43"/>
      <c r="D138" s="43"/>
      <c r="E138" s="43"/>
      <c r="F138" s="43"/>
      <c r="G138" s="43"/>
      <c r="H138" s="43"/>
    </row>
    <row r="139" spans="2:8">
      <c r="B139" s="43"/>
      <c r="C139" s="43"/>
      <c r="D139" s="43"/>
      <c r="E139" s="43"/>
      <c r="F139" s="43"/>
      <c r="G139" s="43"/>
      <c r="H139" s="43"/>
    </row>
    <row r="140" spans="2:8">
      <c r="B140" s="43"/>
      <c r="C140" s="43"/>
      <c r="D140" s="43"/>
      <c r="E140" s="43"/>
      <c r="F140" s="43"/>
      <c r="G140" s="43"/>
      <c r="H140" s="43"/>
    </row>
    <row r="141" spans="2:8">
      <c r="B141" s="43"/>
      <c r="C141" s="43"/>
      <c r="D141" s="43"/>
      <c r="E141" s="43"/>
      <c r="F141" s="43"/>
      <c r="G141" s="43"/>
      <c r="H141" s="43"/>
    </row>
    <row r="142" spans="2:8">
      <c r="B142" s="43"/>
      <c r="C142" s="43"/>
      <c r="D142" s="43"/>
      <c r="E142" s="43"/>
      <c r="F142" s="43"/>
      <c r="G142" s="43"/>
      <c r="H142" s="43"/>
    </row>
    <row r="143" spans="2:8">
      <c r="B143" s="43"/>
      <c r="C143" s="43"/>
      <c r="D143" s="43"/>
      <c r="E143" s="43"/>
      <c r="F143" s="43"/>
      <c r="G143" s="43"/>
      <c r="H143" s="43"/>
    </row>
    <row r="144" spans="2:8">
      <c r="B144" s="43"/>
      <c r="C144" s="43"/>
      <c r="D144" s="43"/>
      <c r="E144" s="43"/>
      <c r="F144" s="43"/>
      <c r="G144" s="43"/>
      <c r="H144" s="43"/>
    </row>
    <row r="145" spans="2:8">
      <c r="B145" s="43"/>
      <c r="C145" s="43"/>
      <c r="D145" s="43"/>
      <c r="E145" s="43"/>
      <c r="F145" s="43"/>
      <c r="G145" s="43"/>
      <c r="H145" s="43"/>
    </row>
    <row r="146" spans="2:8">
      <c r="B146" s="43"/>
      <c r="C146" s="43"/>
      <c r="D146" s="43"/>
      <c r="E146" s="43"/>
      <c r="F146" s="43"/>
      <c r="G146" s="43"/>
      <c r="H146" s="43"/>
    </row>
    <row r="147" spans="2:8">
      <c r="B147" s="43"/>
      <c r="C147" s="43"/>
      <c r="D147" s="43"/>
      <c r="E147" s="43"/>
      <c r="F147" s="43"/>
      <c r="G147" s="43"/>
      <c r="H147" s="43"/>
    </row>
    <row r="148" spans="2:8">
      <c r="B148" s="43"/>
      <c r="C148" s="43"/>
      <c r="D148" s="43"/>
      <c r="E148" s="43"/>
      <c r="F148" s="43"/>
      <c r="G148" s="43"/>
      <c r="H148" s="43"/>
    </row>
    <row r="149" spans="2:8">
      <c r="B149" s="43"/>
      <c r="C149" s="43"/>
      <c r="D149" s="43"/>
      <c r="E149" s="43"/>
      <c r="F149" s="43"/>
      <c r="G149" s="43"/>
      <c r="H149" s="43"/>
    </row>
    <row r="150" spans="2:8">
      <c r="B150" s="43"/>
      <c r="C150" s="43"/>
      <c r="D150" s="43"/>
      <c r="E150" s="43"/>
      <c r="F150" s="43"/>
      <c r="G150" s="43"/>
      <c r="H150" s="43"/>
    </row>
    <row r="151" spans="2:8">
      <c r="B151" s="43"/>
      <c r="C151" s="43"/>
      <c r="D151" s="43"/>
      <c r="E151" s="43"/>
      <c r="F151" s="43"/>
      <c r="G151" s="43"/>
      <c r="H151" s="43"/>
    </row>
    <row r="152" spans="2:8">
      <c r="B152" s="43"/>
      <c r="C152" s="43"/>
      <c r="D152" s="43"/>
      <c r="E152" s="43"/>
      <c r="F152" s="43"/>
      <c r="G152" s="43"/>
      <c r="H152" s="43"/>
    </row>
    <row r="153" spans="2:8">
      <c r="B153" s="43"/>
      <c r="C153" s="43"/>
      <c r="D153" s="43"/>
      <c r="E153" s="43"/>
      <c r="F153" s="43"/>
      <c r="G153" s="43"/>
      <c r="H153" s="43"/>
    </row>
    <row r="154" spans="2:8">
      <c r="B154" s="43"/>
      <c r="C154" s="43"/>
      <c r="D154" s="43"/>
      <c r="E154" s="43"/>
      <c r="F154" s="43"/>
      <c r="G154" s="43"/>
      <c r="H154" s="43"/>
    </row>
    <row r="155" spans="2:8">
      <c r="B155" s="43"/>
      <c r="C155" s="43"/>
      <c r="D155" s="43"/>
      <c r="E155" s="43"/>
      <c r="F155" s="43"/>
      <c r="G155" s="43"/>
      <c r="H155" s="43"/>
    </row>
    <row r="156" spans="2:8">
      <c r="B156" s="43"/>
      <c r="C156" s="43"/>
      <c r="D156" s="43"/>
      <c r="E156" s="43"/>
      <c r="F156" s="43"/>
      <c r="G156" s="43"/>
      <c r="H156" s="43"/>
    </row>
    <row r="157" spans="2:8">
      <c r="B157" s="43"/>
      <c r="C157" s="43"/>
      <c r="D157" s="43"/>
      <c r="E157" s="43"/>
      <c r="F157" s="43"/>
      <c r="G157" s="43"/>
      <c r="H157" s="43"/>
    </row>
    <row r="158" spans="2:8">
      <c r="B158" s="43"/>
      <c r="C158" s="43"/>
      <c r="D158" s="43"/>
      <c r="E158" s="43"/>
      <c r="F158" s="43"/>
      <c r="G158" s="43"/>
      <c r="H158" s="43"/>
    </row>
    <row r="159" spans="2:8">
      <c r="B159" s="43"/>
      <c r="C159" s="43"/>
      <c r="D159" s="43"/>
      <c r="E159" s="43"/>
      <c r="F159" s="43"/>
      <c r="G159" s="43"/>
      <c r="H159" s="43"/>
    </row>
    <row r="160" spans="2:8">
      <c r="B160" s="43"/>
      <c r="C160" s="43"/>
      <c r="D160" s="43"/>
      <c r="E160" s="43"/>
      <c r="F160" s="43"/>
      <c r="G160" s="43"/>
      <c r="H160" s="43"/>
    </row>
    <row r="161" spans="2:8">
      <c r="B161" s="43"/>
      <c r="C161" s="43"/>
      <c r="D161" s="43"/>
      <c r="E161" s="43"/>
      <c r="F161" s="43"/>
      <c r="G161" s="43"/>
      <c r="H161" s="43"/>
    </row>
    <row r="162" spans="2:8">
      <c r="B162" s="43"/>
      <c r="C162" s="43"/>
      <c r="D162" s="43"/>
      <c r="E162" s="43"/>
      <c r="F162" s="43"/>
      <c r="G162" s="43"/>
      <c r="H162" s="43"/>
    </row>
    <row r="163" spans="2:8">
      <c r="B163" s="43"/>
      <c r="C163" s="43"/>
      <c r="D163" s="43"/>
      <c r="E163" s="43"/>
      <c r="F163" s="43"/>
      <c r="G163" s="43"/>
      <c r="H163" s="43"/>
    </row>
    <row r="164" spans="2:8">
      <c r="B164" s="43"/>
      <c r="C164" s="43"/>
      <c r="D164" s="43"/>
      <c r="E164" s="43"/>
      <c r="F164" s="43"/>
      <c r="G164" s="43"/>
      <c r="H164" s="43"/>
    </row>
    <row r="165" spans="2:8">
      <c r="B165" s="43"/>
      <c r="C165" s="43"/>
      <c r="D165" s="43"/>
      <c r="E165" s="43"/>
      <c r="F165" s="43"/>
      <c r="G165" s="43"/>
      <c r="H165" s="43"/>
    </row>
    <row r="166" spans="2:8">
      <c r="B166" s="43"/>
      <c r="C166" s="43"/>
      <c r="D166" s="43"/>
      <c r="E166" s="43"/>
      <c r="F166" s="43"/>
      <c r="G166" s="43"/>
      <c r="H166" s="43"/>
    </row>
    <row r="167" spans="2:8">
      <c r="B167" s="43"/>
      <c r="C167" s="43"/>
      <c r="D167" s="43"/>
      <c r="E167" s="43"/>
      <c r="F167" s="43"/>
      <c r="G167" s="43"/>
      <c r="H167" s="43"/>
    </row>
    <row r="168" spans="2:8">
      <c r="B168" s="43"/>
      <c r="C168" s="43"/>
      <c r="D168" s="43"/>
      <c r="E168" s="43"/>
      <c r="F168" s="43"/>
      <c r="G168" s="43"/>
      <c r="H168" s="43"/>
    </row>
    <row r="169" spans="2:8">
      <c r="B169" s="43"/>
      <c r="C169" s="43"/>
      <c r="D169" s="43"/>
      <c r="E169" s="43"/>
      <c r="F169" s="43"/>
      <c r="G169" s="43"/>
      <c r="H169" s="43"/>
    </row>
    <row r="170" spans="2:8">
      <c r="B170" s="43"/>
      <c r="C170" s="43"/>
      <c r="D170" s="43"/>
      <c r="E170" s="43"/>
      <c r="F170" s="43"/>
      <c r="G170" s="43"/>
      <c r="H170" s="43"/>
    </row>
    <row r="171" spans="2:8">
      <c r="B171" s="43"/>
      <c r="C171" s="43"/>
      <c r="D171" s="43"/>
      <c r="E171" s="43"/>
      <c r="F171" s="43"/>
      <c r="G171" s="43"/>
      <c r="H171" s="43"/>
    </row>
    <row r="172" spans="2:8">
      <c r="B172" s="43"/>
      <c r="C172" s="43"/>
      <c r="D172" s="43"/>
      <c r="E172" s="43"/>
      <c r="F172" s="43"/>
      <c r="G172" s="43"/>
      <c r="H172" s="43"/>
    </row>
    <row r="173" spans="2:8">
      <c r="B173" s="43"/>
      <c r="C173" s="43"/>
      <c r="D173" s="43"/>
      <c r="E173" s="43"/>
      <c r="F173" s="43"/>
      <c r="G173" s="43"/>
      <c r="H173" s="43"/>
    </row>
    <row r="174" spans="2:8">
      <c r="B174" s="43"/>
      <c r="C174" s="43"/>
      <c r="D174" s="43"/>
      <c r="E174" s="43"/>
      <c r="F174" s="43"/>
      <c r="G174" s="43"/>
      <c r="H174" s="43"/>
    </row>
    <row r="175" spans="2:8">
      <c r="B175" s="43"/>
      <c r="C175" s="43"/>
      <c r="D175" s="43"/>
      <c r="E175" s="43"/>
      <c r="F175" s="43"/>
      <c r="G175" s="43"/>
      <c r="H175" s="43"/>
    </row>
    <row r="176" spans="2:8">
      <c r="B176" s="43"/>
      <c r="C176" s="43"/>
      <c r="D176" s="43"/>
      <c r="E176" s="43"/>
      <c r="F176" s="43"/>
      <c r="G176" s="43"/>
      <c r="H176" s="43"/>
    </row>
    <row r="177" spans="2:8">
      <c r="B177" s="43"/>
      <c r="C177" s="43"/>
      <c r="D177" s="43"/>
      <c r="E177" s="43"/>
      <c r="F177" s="43"/>
      <c r="G177" s="43"/>
      <c r="H177" s="43"/>
    </row>
    <row r="178" spans="2:8">
      <c r="B178" s="43"/>
      <c r="C178" s="43"/>
      <c r="D178" s="43"/>
      <c r="E178" s="43"/>
      <c r="F178" s="43"/>
      <c r="G178" s="43"/>
      <c r="H178" s="43"/>
    </row>
    <row r="179" spans="2:8">
      <c r="B179" s="43"/>
      <c r="C179" s="43"/>
      <c r="D179" s="43"/>
      <c r="E179" s="43"/>
      <c r="F179" s="43"/>
      <c r="G179" s="43"/>
      <c r="H179" s="43"/>
    </row>
    <row r="180" spans="2:8">
      <c r="B180" s="43"/>
      <c r="C180" s="43"/>
      <c r="D180" s="43"/>
      <c r="E180" s="43"/>
      <c r="F180" s="43"/>
      <c r="G180" s="43"/>
      <c r="H180" s="43"/>
    </row>
    <row r="181" spans="2:8">
      <c r="B181" s="43"/>
      <c r="C181" s="43"/>
      <c r="D181" s="43"/>
      <c r="E181" s="43"/>
      <c r="F181" s="43"/>
      <c r="G181" s="43"/>
      <c r="H181" s="43"/>
    </row>
    <row r="182" spans="2:8">
      <c r="B182" s="43"/>
      <c r="C182" s="43"/>
      <c r="D182" s="43"/>
      <c r="E182" s="43"/>
      <c r="F182" s="43"/>
      <c r="G182" s="43"/>
      <c r="H182" s="43"/>
    </row>
    <row r="183" spans="2:8">
      <c r="B183" s="43"/>
      <c r="C183" s="43"/>
      <c r="D183" s="43"/>
      <c r="E183" s="43"/>
      <c r="F183" s="43"/>
      <c r="G183" s="43"/>
      <c r="H183" s="43"/>
    </row>
    <row r="184" spans="2:8">
      <c r="B184" s="43"/>
      <c r="C184" s="43"/>
      <c r="D184" s="43"/>
      <c r="E184" s="43"/>
      <c r="F184" s="43"/>
      <c r="G184" s="43"/>
      <c r="H184" s="43"/>
    </row>
    <row r="185" spans="2:8">
      <c r="B185" s="43"/>
      <c r="C185" s="43"/>
      <c r="D185" s="43"/>
      <c r="E185" s="43"/>
      <c r="F185" s="43"/>
      <c r="G185" s="43"/>
      <c r="H185" s="43"/>
    </row>
    <row r="186" spans="2:8">
      <c r="B186" s="43"/>
      <c r="C186" s="43"/>
      <c r="D186" s="43"/>
      <c r="E186" s="43"/>
      <c r="F186" s="43"/>
      <c r="G186" s="43"/>
      <c r="H186" s="43"/>
    </row>
    <row r="187" spans="2:8">
      <c r="B187" s="43"/>
      <c r="C187" s="43"/>
      <c r="D187" s="43"/>
      <c r="E187" s="43"/>
      <c r="F187" s="43"/>
      <c r="G187" s="43"/>
      <c r="H187" s="43"/>
    </row>
    <row r="188" spans="2:8">
      <c r="B188" s="43"/>
      <c r="C188" s="43"/>
      <c r="D188" s="43"/>
      <c r="E188" s="43"/>
      <c r="F188" s="43"/>
      <c r="G188" s="43"/>
      <c r="H188" s="43"/>
    </row>
    <row r="189" spans="2:8">
      <c r="B189" s="43"/>
      <c r="C189" s="43"/>
      <c r="D189" s="43"/>
      <c r="E189" s="43"/>
      <c r="F189" s="43"/>
      <c r="G189" s="43"/>
      <c r="H189" s="43"/>
    </row>
    <row r="190" spans="2:8">
      <c r="B190" s="43"/>
      <c r="C190" s="43"/>
      <c r="D190" s="43"/>
      <c r="E190" s="43"/>
      <c r="F190" s="43"/>
      <c r="G190" s="43"/>
      <c r="H190" s="43"/>
    </row>
    <row r="191" spans="2:8">
      <c r="B191" s="43"/>
      <c r="C191" s="43"/>
      <c r="D191" s="43"/>
      <c r="E191" s="43"/>
      <c r="F191" s="43"/>
      <c r="G191" s="43"/>
      <c r="H191" s="43"/>
    </row>
    <row r="192" spans="2:8">
      <c r="B192" s="43"/>
      <c r="C192" s="43"/>
      <c r="D192" s="43"/>
      <c r="E192" s="43"/>
      <c r="F192" s="43"/>
      <c r="G192" s="43"/>
      <c r="H192" s="43"/>
    </row>
    <row r="193" spans="2:8">
      <c r="B193" s="43"/>
      <c r="C193" s="43"/>
      <c r="D193" s="43"/>
      <c r="E193" s="43"/>
      <c r="F193" s="43"/>
      <c r="G193" s="43"/>
      <c r="H193" s="43"/>
    </row>
    <row r="194" spans="2:8">
      <c r="B194" s="43"/>
      <c r="C194" s="43"/>
      <c r="D194" s="43"/>
      <c r="E194" s="43"/>
      <c r="F194" s="43"/>
      <c r="G194" s="43"/>
      <c r="H194" s="43"/>
    </row>
    <row r="195" spans="2:8">
      <c r="B195" s="43"/>
      <c r="C195" s="43"/>
      <c r="D195" s="43"/>
      <c r="E195" s="43"/>
      <c r="F195" s="43"/>
      <c r="G195" s="43"/>
      <c r="H195" s="43"/>
    </row>
    <row r="196" spans="2:8">
      <c r="B196" s="43"/>
      <c r="C196" s="43"/>
      <c r="D196" s="43"/>
      <c r="E196" s="43"/>
      <c r="F196" s="43"/>
      <c r="G196" s="43"/>
      <c r="H196" s="43"/>
    </row>
    <row r="197" spans="2:8">
      <c r="B197" s="43"/>
      <c r="C197" s="43"/>
      <c r="D197" s="43"/>
      <c r="E197" s="43"/>
      <c r="F197" s="43"/>
      <c r="G197" s="43"/>
      <c r="H197" s="43"/>
    </row>
    <row r="198" spans="2:8">
      <c r="B198" s="43"/>
      <c r="C198" s="43"/>
      <c r="D198" s="43"/>
      <c r="E198" s="43"/>
      <c r="F198" s="43"/>
      <c r="G198" s="43"/>
      <c r="H198" s="43"/>
    </row>
    <row r="199" spans="2:8">
      <c r="B199" s="43"/>
      <c r="C199" s="43"/>
      <c r="D199" s="43"/>
      <c r="E199" s="43"/>
      <c r="F199" s="43"/>
      <c r="G199" s="43"/>
      <c r="H199" s="43"/>
    </row>
    <row r="200" spans="2:8">
      <c r="B200" s="43"/>
      <c r="C200" s="43"/>
      <c r="D200" s="43"/>
      <c r="E200" s="43"/>
      <c r="F200" s="43"/>
      <c r="G200" s="43"/>
      <c r="H200" s="43"/>
    </row>
    <row r="201" spans="2:8">
      <c r="B201" s="43"/>
      <c r="C201" s="43"/>
      <c r="D201" s="43"/>
      <c r="E201" s="43"/>
      <c r="F201" s="43"/>
      <c r="G201" s="43"/>
      <c r="H201" s="43"/>
    </row>
    <row r="202" spans="2:8">
      <c r="B202" s="43"/>
      <c r="C202" s="43"/>
      <c r="D202" s="43"/>
      <c r="E202" s="43"/>
      <c r="F202" s="43"/>
      <c r="G202" s="43"/>
      <c r="H202" s="43"/>
    </row>
    <row r="203" spans="2:8">
      <c r="B203" s="43"/>
      <c r="C203" s="43"/>
      <c r="D203" s="43"/>
      <c r="E203" s="43"/>
      <c r="F203" s="43"/>
      <c r="G203" s="43"/>
      <c r="H203" s="43"/>
    </row>
    <row r="204" spans="2:8">
      <c r="B204" s="43"/>
      <c r="C204" s="43"/>
      <c r="D204" s="43"/>
      <c r="E204" s="43"/>
      <c r="F204" s="43"/>
      <c r="G204" s="43"/>
      <c r="H204" s="43"/>
    </row>
    <row r="205" spans="2:8">
      <c r="B205" s="43"/>
      <c r="C205" s="43"/>
      <c r="D205" s="43"/>
      <c r="E205" s="43"/>
      <c r="F205" s="43"/>
      <c r="G205" s="43"/>
      <c r="H205" s="43"/>
    </row>
    <row r="206" spans="2:8">
      <c r="B206" s="43"/>
      <c r="C206" s="43"/>
      <c r="D206" s="43"/>
      <c r="E206" s="43"/>
      <c r="F206" s="43"/>
      <c r="G206" s="43"/>
      <c r="H206" s="43"/>
    </row>
    <row r="207" spans="2:8">
      <c r="B207" s="43"/>
      <c r="C207" s="43"/>
      <c r="D207" s="43"/>
      <c r="E207" s="43"/>
      <c r="F207" s="43"/>
      <c r="G207" s="43"/>
      <c r="H207" s="43"/>
    </row>
    <row r="208" spans="2:8">
      <c r="B208" s="43"/>
      <c r="C208" s="43"/>
      <c r="D208" s="43"/>
      <c r="E208" s="43"/>
      <c r="F208" s="43"/>
      <c r="G208" s="43"/>
      <c r="H208" s="43"/>
    </row>
    <row r="209" spans="2:8">
      <c r="B209" s="43"/>
      <c r="C209" s="43"/>
      <c r="D209" s="43"/>
      <c r="E209" s="43"/>
      <c r="F209" s="43"/>
      <c r="G209" s="43"/>
      <c r="H209" s="43"/>
    </row>
    <row r="210" spans="2:8">
      <c r="B210" s="43"/>
      <c r="C210" s="43"/>
      <c r="D210" s="43"/>
      <c r="E210" s="43"/>
      <c r="F210" s="43"/>
      <c r="G210" s="43"/>
      <c r="H210" s="43"/>
    </row>
    <row r="211" spans="2:8">
      <c r="B211" s="43"/>
      <c r="C211" s="43"/>
      <c r="D211" s="43"/>
      <c r="E211" s="43"/>
      <c r="F211" s="43"/>
      <c r="G211" s="43"/>
      <c r="H211" s="43"/>
    </row>
    <row r="212" spans="2:8">
      <c r="B212" s="43"/>
      <c r="C212" s="43"/>
      <c r="D212" s="43"/>
      <c r="E212" s="43"/>
      <c r="F212" s="43"/>
      <c r="G212" s="43"/>
      <c r="H212" s="43"/>
    </row>
    <row r="213" spans="2:8">
      <c r="B213" s="43"/>
      <c r="C213" s="43"/>
      <c r="D213" s="43"/>
      <c r="E213" s="43"/>
      <c r="F213" s="43"/>
      <c r="G213" s="43"/>
      <c r="H213" s="43"/>
    </row>
    <row r="214" spans="2:8">
      <c r="B214" s="43"/>
      <c r="C214" s="43"/>
      <c r="D214" s="43"/>
      <c r="E214" s="43"/>
      <c r="F214" s="43"/>
      <c r="G214" s="43"/>
      <c r="H214" s="43"/>
    </row>
    <row r="215" spans="2:8">
      <c r="B215" s="43"/>
      <c r="C215" s="43"/>
      <c r="D215" s="43"/>
      <c r="E215" s="43"/>
      <c r="F215" s="43"/>
      <c r="G215" s="43"/>
      <c r="H215" s="43"/>
    </row>
    <row r="216" spans="2:8">
      <c r="B216" s="43"/>
      <c r="C216" s="43"/>
      <c r="D216" s="43"/>
      <c r="E216" s="43"/>
      <c r="F216" s="43"/>
      <c r="G216" s="43"/>
      <c r="H216" s="43"/>
    </row>
    <row r="217" spans="2:8">
      <c r="B217" s="43"/>
      <c r="C217" s="43"/>
      <c r="D217" s="43"/>
      <c r="E217" s="43"/>
      <c r="F217" s="43"/>
      <c r="G217" s="43"/>
      <c r="H217" s="43"/>
    </row>
    <row r="218" spans="2:8">
      <c r="B218" s="43"/>
      <c r="C218" s="43"/>
      <c r="D218" s="43"/>
      <c r="E218" s="43"/>
      <c r="F218" s="43"/>
      <c r="G218" s="43"/>
      <c r="H218" s="43"/>
    </row>
    <row r="219" spans="2:8">
      <c r="B219" s="43"/>
      <c r="C219" s="43"/>
      <c r="D219" s="43"/>
      <c r="E219" s="43"/>
      <c r="F219" s="43"/>
      <c r="G219" s="43"/>
      <c r="H219" s="43"/>
    </row>
    <row r="220" spans="2:8">
      <c r="B220" s="43"/>
      <c r="C220" s="43"/>
      <c r="D220" s="43"/>
      <c r="E220" s="43"/>
      <c r="F220" s="43"/>
      <c r="G220" s="43"/>
      <c r="H220" s="43"/>
    </row>
    <row r="221" spans="2:8">
      <c r="B221" s="43"/>
      <c r="C221" s="43"/>
      <c r="D221" s="43"/>
      <c r="E221" s="43"/>
      <c r="F221" s="43"/>
      <c r="G221" s="43"/>
      <c r="H221" s="43"/>
    </row>
    <row r="222" spans="2:8">
      <c r="B222" s="43"/>
      <c r="C222" s="43"/>
      <c r="D222" s="43"/>
      <c r="E222" s="43"/>
      <c r="F222" s="43"/>
      <c r="G222" s="43"/>
      <c r="H222" s="43"/>
    </row>
    <row r="223" spans="2:8">
      <c r="B223" s="43"/>
      <c r="C223" s="43"/>
      <c r="D223" s="43"/>
      <c r="E223" s="43"/>
      <c r="F223" s="43"/>
      <c r="G223" s="43"/>
      <c r="H223" s="43"/>
    </row>
    <row r="224" spans="2:8">
      <c r="B224" s="43"/>
      <c r="C224" s="43"/>
      <c r="D224" s="43"/>
      <c r="E224" s="43"/>
      <c r="F224" s="43"/>
      <c r="G224" s="43"/>
      <c r="H224" s="43"/>
    </row>
    <row r="225" spans="2:8">
      <c r="B225" s="43"/>
      <c r="C225" s="43"/>
      <c r="D225" s="43"/>
      <c r="E225" s="43"/>
      <c r="F225" s="43"/>
      <c r="G225" s="43"/>
      <c r="H225" s="43"/>
    </row>
    <row r="226" spans="2:8">
      <c r="B226" s="43"/>
      <c r="C226" s="43"/>
      <c r="D226" s="43"/>
      <c r="E226" s="43"/>
      <c r="F226" s="43"/>
      <c r="G226" s="43"/>
      <c r="H226" s="43"/>
    </row>
    <row r="227" spans="2:8">
      <c r="B227" s="43"/>
      <c r="C227" s="43"/>
      <c r="D227" s="43"/>
      <c r="E227" s="43"/>
      <c r="F227" s="43"/>
      <c r="G227" s="43"/>
      <c r="H227" s="43"/>
    </row>
    <row r="228" spans="2:8">
      <c r="B228" s="43"/>
      <c r="C228" s="43"/>
      <c r="D228" s="43"/>
      <c r="E228" s="43"/>
      <c r="F228" s="43"/>
      <c r="G228" s="43"/>
      <c r="H228" s="43"/>
    </row>
    <row r="229" spans="2:8">
      <c r="B229" s="43"/>
      <c r="C229" s="43"/>
      <c r="D229" s="43"/>
      <c r="E229" s="43"/>
      <c r="F229" s="43"/>
      <c r="G229" s="43"/>
      <c r="H229" s="43"/>
    </row>
    <row r="230" spans="2:8">
      <c r="B230" s="43"/>
      <c r="C230" s="43"/>
      <c r="D230" s="43"/>
      <c r="E230" s="43"/>
      <c r="F230" s="43"/>
      <c r="G230" s="43"/>
      <c r="H230" s="43"/>
    </row>
    <row r="231" spans="2:8">
      <c r="B231" s="43"/>
      <c r="C231" s="43"/>
      <c r="D231" s="43"/>
      <c r="E231" s="43"/>
      <c r="F231" s="43"/>
      <c r="G231" s="43"/>
      <c r="H231" s="43"/>
    </row>
    <row r="232" spans="2:8">
      <c r="B232" s="43"/>
      <c r="C232" s="43"/>
      <c r="D232" s="43"/>
      <c r="E232" s="43"/>
      <c r="F232" s="43"/>
      <c r="G232" s="43"/>
      <c r="H232" s="43"/>
    </row>
    <row r="233" spans="2:8">
      <c r="B233" s="43"/>
      <c r="C233" s="43"/>
      <c r="D233" s="43"/>
      <c r="E233" s="43"/>
      <c r="F233" s="43"/>
      <c r="G233" s="43"/>
      <c r="H233" s="43"/>
    </row>
    <row r="234" spans="2:8">
      <c r="B234" s="43"/>
      <c r="C234" s="43"/>
      <c r="D234" s="43"/>
      <c r="E234" s="43"/>
      <c r="F234" s="43"/>
      <c r="G234" s="43"/>
      <c r="H234" s="43"/>
    </row>
    <row r="235" spans="2:8">
      <c r="B235" s="43"/>
      <c r="C235" s="43"/>
      <c r="D235" s="43"/>
      <c r="E235" s="43"/>
      <c r="F235" s="43"/>
      <c r="G235" s="43"/>
      <c r="H235" s="43"/>
    </row>
    <row r="236" spans="2:8">
      <c r="B236" s="43"/>
      <c r="C236" s="43"/>
      <c r="D236" s="43"/>
      <c r="E236" s="43"/>
      <c r="F236" s="43"/>
      <c r="G236" s="43"/>
      <c r="H236" s="43"/>
    </row>
    <row r="237" spans="2:8">
      <c r="B237" s="43"/>
      <c r="C237" s="43"/>
      <c r="D237" s="43"/>
      <c r="E237" s="43"/>
      <c r="F237" s="43"/>
      <c r="G237" s="43"/>
      <c r="H237" s="43"/>
    </row>
    <row r="238" spans="2:8">
      <c r="B238" s="43"/>
      <c r="C238" s="43"/>
      <c r="D238" s="43"/>
      <c r="E238" s="43"/>
      <c r="F238" s="43"/>
      <c r="G238" s="43"/>
      <c r="H238" s="43"/>
    </row>
    <row r="239" spans="2:8">
      <c r="B239" s="43"/>
      <c r="C239" s="43"/>
      <c r="D239" s="43"/>
      <c r="E239" s="43"/>
      <c r="F239" s="43"/>
      <c r="G239" s="43"/>
      <c r="H239" s="43"/>
    </row>
    <row r="240" spans="2:8">
      <c r="B240" s="43"/>
      <c r="C240" s="43"/>
      <c r="D240" s="43"/>
      <c r="E240" s="43"/>
      <c r="F240" s="43"/>
      <c r="G240" s="43"/>
      <c r="H240" s="43"/>
    </row>
    <row r="241" spans="2:8">
      <c r="B241" s="43"/>
      <c r="C241" s="43"/>
      <c r="D241" s="43"/>
      <c r="E241" s="43"/>
      <c r="F241" s="43"/>
      <c r="G241" s="43"/>
      <c r="H241" s="43"/>
    </row>
    <row r="242" spans="2:8">
      <c r="B242" s="43"/>
      <c r="C242" s="43"/>
      <c r="D242" s="43"/>
      <c r="E242" s="43"/>
      <c r="F242" s="43"/>
      <c r="G242" s="43"/>
      <c r="H242" s="43"/>
    </row>
    <row r="243" spans="2:8">
      <c r="B243" s="43"/>
      <c r="C243" s="43"/>
      <c r="D243" s="43"/>
      <c r="E243" s="43"/>
      <c r="F243" s="43"/>
      <c r="G243" s="43"/>
      <c r="H243" s="43"/>
    </row>
    <row r="244" spans="2:8">
      <c r="B244" s="43"/>
      <c r="C244" s="43"/>
      <c r="D244" s="43"/>
      <c r="E244" s="43"/>
      <c r="F244" s="43"/>
      <c r="G244" s="43"/>
      <c r="H244" s="43"/>
    </row>
    <row r="245" spans="2:8">
      <c r="B245" s="43"/>
      <c r="C245" s="43"/>
      <c r="D245" s="43"/>
      <c r="E245" s="43"/>
      <c r="F245" s="43"/>
      <c r="G245" s="43"/>
      <c r="H245" s="43"/>
    </row>
    <row r="246" spans="2:8">
      <c r="B246" s="43"/>
      <c r="C246" s="43"/>
      <c r="D246" s="43"/>
      <c r="E246" s="43"/>
      <c r="F246" s="43"/>
      <c r="G246" s="43"/>
      <c r="H246" s="43"/>
    </row>
    <row r="247" spans="2:8">
      <c r="B247" s="43"/>
      <c r="C247" s="43"/>
      <c r="D247" s="43"/>
      <c r="E247" s="43"/>
      <c r="F247" s="43"/>
      <c r="G247" s="43"/>
      <c r="H247" s="43"/>
    </row>
    <row r="248" spans="2:8">
      <c r="B248" s="43"/>
      <c r="C248" s="43"/>
      <c r="D248" s="43"/>
      <c r="E248" s="43"/>
      <c r="F248" s="43"/>
      <c r="G248" s="43"/>
      <c r="H248" s="43"/>
    </row>
    <row r="249" spans="2:8">
      <c r="B249" s="43"/>
      <c r="C249" s="43"/>
      <c r="D249" s="43"/>
      <c r="E249" s="43"/>
      <c r="F249" s="43"/>
      <c r="G249" s="43"/>
      <c r="H249" s="43"/>
    </row>
    <row r="250" spans="2:8">
      <c r="B250" s="43"/>
      <c r="C250" s="43"/>
      <c r="D250" s="43"/>
      <c r="E250" s="43"/>
      <c r="F250" s="43"/>
      <c r="G250" s="43"/>
      <c r="H250" s="43"/>
    </row>
    <row r="251" spans="2:8">
      <c r="B251" s="43"/>
      <c r="C251" s="43"/>
      <c r="D251" s="43"/>
      <c r="E251" s="43"/>
      <c r="F251" s="43"/>
      <c r="G251" s="43"/>
      <c r="H251" s="43"/>
    </row>
    <row r="252" spans="2:8">
      <c r="B252" s="43"/>
      <c r="C252" s="43"/>
      <c r="D252" s="43"/>
      <c r="E252" s="43"/>
      <c r="F252" s="43"/>
      <c r="G252" s="43"/>
      <c r="H252" s="43"/>
    </row>
    <row r="253" spans="2:8">
      <c r="B253" s="43"/>
      <c r="C253" s="43"/>
      <c r="D253" s="43"/>
      <c r="E253" s="43"/>
      <c r="F253" s="43"/>
      <c r="G253" s="43"/>
      <c r="H253" s="43"/>
    </row>
    <row r="254" spans="2:8">
      <c r="B254" s="43"/>
      <c r="C254" s="43"/>
      <c r="D254" s="43"/>
      <c r="E254" s="43"/>
      <c r="F254" s="43"/>
      <c r="G254" s="43"/>
      <c r="H254" s="43"/>
    </row>
    <row r="255" spans="2:8">
      <c r="B255" s="43"/>
      <c r="C255" s="43"/>
      <c r="D255" s="43"/>
      <c r="E255" s="43"/>
      <c r="F255" s="43"/>
      <c r="G255" s="43"/>
      <c r="H255" s="43"/>
    </row>
    <row r="256" spans="2:8">
      <c r="B256" s="43"/>
      <c r="C256" s="43"/>
      <c r="D256" s="43"/>
      <c r="E256" s="43"/>
      <c r="F256" s="43"/>
      <c r="G256" s="43"/>
      <c r="H256" s="43"/>
    </row>
    <row r="257" spans="2:8">
      <c r="B257" s="43"/>
      <c r="C257" s="43"/>
      <c r="D257" s="43"/>
      <c r="E257" s="43"/>
      <c r="F257" s="43"/>
      <c r="G257" s="43"/>
      <c r="H257" s="43"/>
    </row>
    <row r="258" spans="2:8">
      <c r="B258" s="43"/>
      <c r="C258" s="43"/>
      <c r="D258" s="43"/>
      <c r="E258" s="43"/>
      <c r="F258" s="43"/>
      <c r="G258" s="43"/>
      <c r="H258" s="43"/>
    </row>
    <row r="259" spans="2:8">
      <c r="B259" s="43"/>
      <c r="C259" s="43"/>
      <c r="D259" s="43"/>
      <c r="E259" s="43"/>
      <c r="F259" s="43"/>
      <c r="G259" s="43"/>
      <c r="H259" s="43"/>
    </row>
    <row r="260" spans="2:8">
      <c r="B260" s="43"/>
      <c r="C260" s="43"/>
      <c r="D260" s="43"/>
      <c r="E260" s="43"/>
      <c r="F260" s="43"/>
      <c r="G260" s="43"/>
      <c r="H260" s="43"/>
    </row>
    <row r="261" spans="2:8">
      <c r="B261" s="43"/>
      <c r="C261" s="43"/>
      <c r="D261" s="43"/>
      <c r="E261" s="43"/>
      <c r="F261" s="43"/>
      <c r="G261" s="43"/>
      <c r="H261" s="43"/>
    </row>
    <row r="262" spans="2:8">
      <c r="B262" s="43"/>
      <c r="C262" s="43"/>
      <c r="D262" s="43"/>
      <c r="E262" s="43"/>
      <c r="F262" s="43"/>
      <c r="G262" s="43"/>
      <c r="H262" s="43"/>
    </row>
    <row r="263" spans="2:8">
      <c r="B263" s="43"/>
      <c r="C263" s="43"/>
      <c r="D263" s="43"/>
      <c r="E263" s="43"/>
      <c r="F263" s="43"/>
      <c r="G263" s="43"/>
      <c r="H263" s="43"/>
    </row>
    <row r="264" spans="2:8">
      <c r="B264" s="43"/>
      <c r="C264" s="43"/>
      <c r="D264" s="43"/>
      <c r="E264" s="43"/>
      <c r="F264" s="43"/>
      <c r="G264" s="43"/>
      <c r="H264" s="43"/>
    </row>
    <row r="265" spans="2:8">
      <c r="B265" s="43"/>
      <c r="C265" s="43"/>
      <c r="D265" s="43"/>
      <c r="E265" s="43"/>
      <c r="F265" s="43"/>
      <c r="G265" s="43"/>
      <c r="H265" s="43"/>
    </row>
    <row r="266" spans="2:8">
      <c r="B266" s="43"/>
      <c r="C266" s="43"/>
      <c r="D266" s="43"/>
      <c r="E266" s="43"/>
      <c r="F266" s="43"/>
      <c r="G266" s="43"/>
      <c r="H266" s="43"/>
    </row>
    <row r="267" spans="2:8">
      <c r="B267" s="43"/>
      <c r="C267" s="43"/>
      <c r="D267" s="43"/>
      <c r="E267" s="43"/>
      <c r="F267" s="43"/>
      <c r="G267" s="43"/>
      <c r="H267" s="43"/>
    </row>
    <row r="268" spans="2:8">
      <c r="B268" s="43"/>
      <c r="C268" s="43"/>
      <c r="D268" s="43"/>
      <c r="E268" s="43"/>
      <c r="F268" s="43"/>
      <c r="G268" s="43"/>
      <c r="H268" s="43"/>
    </row>
    <row r="269" spans="2:8">
      <c r="B269" s="43"/>
      <c r="C269" s="43"/>
      <c r="D269" s="43"/>
      <c r="E269" s="43"/>
      <c r="F269" s="43"/>
      <c r="G269" s="43"/>
      <c r="H269" s="43"/>
    </row>
    <row r="270" spans="2:8">
      <c r="B270" s="43"/>
      <c r="C270" s="43"/>
      <c r="D270" s="43"/>
      <c r="E270" s="43"/>
      <c r="F270" s="43"/>
      <c r="G270" s="43"/>
      <c r="H270" s="43"/>
    </row>
    <row r="271" spans="2:8">
      <c r="B271" s="43"/>
      <c r="C271" s="43"/>
      <c r="D271" s="43"/>
      <c r="E271" s="43"/>
      <c r="F271" s="43"/>
      <c r="G271" s="43"/>
      <c r="H271" s="43"/>
    </row>
    <row r="272" spans="2:8">
      <c r="B272" s="43"/>
      <c r="C272" s="43"/>
      <c r="D272" s="43"/>
      <c r="E272" s="43"/>
      <c r="F272" s="43"/>
      <c r="G272" s="43"/>
      <c r="H272" s="43"/>
    </row>
    <row r="273" spans="2:8">
      <c r="B273" s="43"/>
      <c r="C273" s="43"/>
      <c r="D273" s="43"/>
      <c r="E273" s="43"/>
      <c r="F273" s="43"/>
      <c r="G273" s="43"/>
      <c r="H273" s="43"/>
    </row>
    <row r="274" spans="2:8">
      <c r="B274" s="43"/>
      <c r="C274" s="43"/>
      <c r="D274" s="43"/>
      <c r="E274" s="43"/>
      <c r="F274" s="43"/>
      <c r="G274" s="43"/>
      <c r="H274" s="43"/>
    </row>
    <row r="275" spans="2:8">
      <c r="B275" s="43"/>
      <c r="C275" s="43"/>
      <c r="D275" s="43"/>
      <c r="E275" s="43"/>
      <c r="F275" s="43"/>
      <c r="G275" s="43"/>
      <c r="H275" s="43"/>
    </row>
    <row r="276" spans="2:8">
      <c r="B276" s="43"/>
      <c r="C276" s="43"/>
      <c r="D276" s="43"/>
      <c r="E276" s="43"/>
      <c r="F276" s="43"/>
      <c r="G276" s="43"/>
      <c r="H276" s="43"/>
    </row>
    <row r="277" spans="2:8">
      <c r="B277" s="43"/>
      <c r="C277" s="43"/>
      <c r="D277" s="43"/>
      <c r="E277" s="43"/>
      <c r="F277" s="43"/>
      <c r="G277" s="43"/>
      <c r="H277" s="43"/>
    </row>
    <row r="278" spans="2:8">
      <c r="B278" s="43"/>
      <c r="C278" s="43"/>
      <c r="D278" s="43"/>
      <c r="E278" s="43"/>
      <c r="F278" s="43"/>
      <c r="G278" s="43"/>
      <c r="H278" s="43"/>
    </row>
    <row r="279" spans="2:8">
      <c r="B279" s="43"/>
      <c r="C279" s="43"/>
      <c r="D279" s="43"/>
      <c r="E279" s="43"/>
      <c r="F279" s="43"/>
      <c r="G279" s="43"/>
      <c r="H279" s="43"/>
    </row>
    <row r="280" spans="2:8">
      <c r="B280" s="43"/>
      <c r="C280" s="43"/>
      <c r="D280" s="43"/>
      <c r="E280" s="43"/>
      <c r="F280" s="43"/>
      <c r="G280" s="43"/>
      <c r="H280" s="43"/>
    </row>
    <row r="281" spans="2:8">
      <c r="B281" s="43"/>
      <c r="C281" s="43"/>
      <c r="D281" s="43"/>
      <c r="E281" s="43"/>
      <c r="F281" s="43"/>
      <c r="G281" s="43"/>
      <c r="H281" s="43"/>
    </row>
    <row r="282" spans="2:8">
      <c r="B282" s="43"/>
      <c r="C282" s="43"/>
      <c r="D282" s="43"/>
      <c r="E282" s="43"/>
      <c r="F282" s="43"/>
      <c r="G282" s="43"/>
      <c r="H282" s="43"/>
    </row>
    <row r="283" spans="2:8">
      <c r="B283" s="43"/>
      <c r="C283" s="43"/>
      <c r="D283" s="43"/>
      <c r="E283" s="43"/>
      <c r="F283" s="43"/>
      <c r="G283" s="43"/>
      <c r="H283" s="43"/>
    </row>
    <row r="284" spans="2:8">
      <c r="B284" s="43"/>
      <c r="C284" s="43"/>
      <c r="D284" s="43"/>
      <c r="E284" s="43"/>
      <c r="F284" s="43"/>
      <c r="G284" s="43"/>
      <c r="H284" s="43"/>
    </row>
    <row r="285" spans="2:8">
      <c r="B285" s="43"/>
      <c r="C285" s="43"/>
      <c r="D285" s="43"/>
      <c r="E285" s="43"/>
      <c r="F285" s="43"/>
      <c r="G285" s="43"/>
      <c r="H285" s="43"/>
    </row>
    <row r="286" spans="2:8">
      <c r="B286" s="43"/>
      <c r="C286" s="43"/>
      <c r="D286" s="43"/>
      <c r="E286" s="43"/>
      <c r="F286" s="43"/>
      <c r="G286" s="43"/>
      <c r="H286" s="43"/>
    </row>
    <row r="287" spans="2:8">
      <c r="B287" s="43"/>
      <c r="C287" s="43"/>
      <c r="D287" s="43"/>
      <c r="E287" s="43"/>
      <c r="F287" s="43"/>
      <c r="G287" s="43"/>
      <c r="H287" s="43"/>
    </row>
    <row r="288" spans="2:8">
      <c r="B288" s="43"/>
      <c r="C288" s="43"/>
      <c r="D288" s="43"/>
      <c r="E288" s="43"/>
      <c r="F288" s="43"/>
      <c r="G288" s="43"/>
      <c r="H288" s="43"/>
    </row>
    <row r="289" spans="2:8">
      <c r="B289" s="43"/>
      <c r="C289" s="43"/>
      <c r="D289" s="43"/>
      <c r="E289" s="43"/>
      <c r="F289" s="43"/>
      <c r="G289" s="43"/>
      <c r="H289" s="43"/>
    </row>
    <row r="290" spans="2:8">
      <c r="B290" s="43"/>
      <c r="C290" s="43"/>
      <c r="D290" s="43"/>
      <c r="E290" s="43"/>
      <c r="F290" s="43"/>
      <c r="G290" s="43"/>
      <c r="H290" s="43"/>
    </row>
    <row r="291" spans="2:8">
      <c r="B291" s="43"/>
      <c r="C291" s="43"/>
      <c r="D291" s="43"/>
      <c r="E291" s="43"/>
      <c r="F291" s="43"/>
      <c r="G291" s="43"/>
      <c r="H291" s="43"/>
    </row>
    <row r="292" spans="2:8">
      <c r="B292" s="43"/>
      <c r="C292" s="43"/>
      <c r="D292" s="43"/>
      <c r="E292" s="43"/>
      <c r="F292" s="43"/>
      <c r="G292" s="43"/>
      <c r="H292" s="43"/>
    </row>
    <row r="293" spans="2:8">
      <c r="B293" s="43"/>
      <c r="C293" s="43"/>
      <c r="D293" s="43"/>
      <c r="E293" s="43"/>
      <c r="F293" s="43"/>
      <c r="G293" s="43"/>
      <c r="H293" s="43"/>
    </row>
    <row r="294" spans="2:8">
      <c r="B294" s="43"/>
      <c r="C294" s="43"/>
      <c r="D294" s="43"/>
      <c r="E294" s="43"/>
      <c r="F294" s="43"/>
      <c r="G294" s="43"/>
      <c r="H294" s="43"/>
    </row>
    <row r="295" spans="2:8">
      <c r="B295" s="43"/>
      <c r="C295" s="43"/>
      <c r="D295" s="43"/>
      <c r="E295" s="43"/>
      <c r="F295" s="43"/>
      <c r="G295" s="43"/>
      <c r="H295" s="43"/>
    </row>
    <row r="296" spans="2:8">
      <c r="B296" s="43"/>
      <c r="C296" s="43"/>
      <c r="D296" s="43"/>
      <c r="E296" s="43"/>
      <c r="F296" s="43"/>
      <c r="G296" s="43"/>
      <c r="H296" s="43"/>
    </row>
    <row r="297" spans="2:8">
      <c r="B297" s="43"/>
      <c r="C297" s="43"/>
      <c r="D297" s="43"/>
      <c r="E297" s="43"/>
      <c r="F297" s="43"/>
      <c r="G297" s="43"/>
      <c r="H297" s="43"/>
    </row>
    <row r="298" spans="2:8">
      <c r="B298" s="43"/>
      <c r="C298" s="43"/>
      <c r="D298" s="43"/>
      <c r="E298" s="43"/>
      <c r="F298" s="43"/>
      <c r="G298" s="43"/>
      <c r="H298" s="43"/>
    </row>
    <row r="299" spans="2:8">
      <c r="B299" s="43"/>
      <c r="C299" s="43"/>
      <c r="D299" s="43"/>
      <c r="E299" s="43"/>
      <c r="F299" s="43"/>
      <c r="G299" s="43"/>
      <c r="H299" s="43"/>
    </row>
    <row r="300" spans="2:8">
      <c r="B300" s="43"/>
      <c r="C300" s="43"/>
      <c r="D300" s="43"/>
      <c r="E300" s="43"/>
      <c r="F300" s="43"/>
      <c r="G300" s="43"/>
      <c r="H300" s="43"/>
    </row>
    <row r="301" spans="2:8">
      <c r="B301" s="43"/>
      <c r="C301" s="43"/>
      <c r="D301" s="43"/>
      <c r="E301" s="43"/>
      <c r="F301" s="43"/>
      <c r="G301" s="43"/>
      <c r="H301" s="43"/>
    </row>
    <row r="302" spans="2:8">
      <c r="B302" s="43"/>
      <c r="C302" s="43"/>
      <c r="D302" s="43"/>
      <c r="E302" s="43"/>
      <c r="F302" s="43"/>
      <c r="G302" s="43"/>
      <c r="H302" s="43"/>
    </row>
    <row r="303" spans="2:8">
      <c r="B303" s="43"/>
      <c r="C303" s="43"/>
      <c r="D303" s="43"/>
      <c r="E303" s="43"/>
      <c r="F303" s="43"/>
      <c r="G303" s="43"/>
      <c r="H303" s="43"/>
    </row>
    <row r="304" spans="2:8">
      <c r="B304" s="43"/>
      <c r="C304" s="43"/>
      <c r="D304" s="43"/>
      <c r="E304" s="43"/>
      <c r="F304" s="43"/>
      <c r="G304" s="43"/>
      <c r="H304" s="43"/>
    </row>
    <row r="305" spans="2:8">
      <c r="B305" s="43"/>
      <c r="C305" s="43"/>
      <c r="D305" s="43"/>
      <c r="E305" s="43"/>
      <c r="F305" s="43"/>
      <c r="G305" s="43"/>
      <c r="H305" s="43"/>
    </row>
    <row r="306" spans="2:8">
      <c r="B306" s="43"/>
      <c r="C306" s="43"/>
      <c r="D306" s="43"/>
      <c r="E306" s="43"/>
      <c r="F306" s="43"/>
      <c r="G306" s="43"/>
      <c r="H306" s="43"/>
    </row>
    <row r="307" spans="2:8">
      <c r="B307" s="43"/>
      <c r="C307" s="43"/>
      <c r="D307" s="43"/>
      <c r="E307" s="43"/>
      <c r="F307" s="43"/>
      <c r="G307" s="43"/>
      <c r="H307" s="43"/>
    </row>
    <row r="308" spans="2:8">
      <c r="B308" s="43"/>
      <c r="C308" s="43"/>
      <c r="D308" s="43"/>
      <c r="E308" s="43"/>
      <c r="F308" s="43"/>
      <c r="G308" s="43"/>
      <c r="H308" s="43"/>
    </row>
    <row r="309" spans="2:8">
      <c r="B309" s="43"/>
      <c r="C309" s="43"/>
      <c r="D309" s="43"/>
      <c r="E309" s="43"/>
      <c r="F309" s="43"/>
      <c r="G309" s="43"/>
      <c r="H309" s="43"/>
    </row>
    <row r="310" spans="2:8">
      <c r="B310" s="43"/>
      <c r="C310" s="43"/>
      <c r="D310" s="43"/>
      <c r="E310" s="43"/>
      <c r="F310" s="43"/>
      <c r="G310" s="43"/>
      <c r="H310" s="43"/>
    </row>
    <row r="311" spans="2:8">
      <c r="B311" s="43"/>
      <c r="C311" s="43"/>
      <c r="D311" s="43"/>
      <c r="E311" s="43"/>
      <c r="F311" s="43"/>
      <c r="G311" s="43"/>
      <c r="H311" s="43"/>
    </row>
    <row r="312" spans="2:8">
      <c r="B312" s="43"/>
      <c r="C312" s="43"/>
      <c r="D312" s="43"/>
      <c r="E312" s="43"/>
      <c r="F312" s="43"/>
      <c r="G312" s="43"/>
      <c r="H312" s="43"/>
    </row>
    <row r="313" spans="2:8">
      <c r="B313" s="43"/>
      <c r="C313" s="43"/>
      <c r="D313" s="43"/>
      <c r="E313" s="43"/>
      <c r="F313" s="43"/>
      <c r="G313" s="43"/>
      <c r="H313" s="43"/>
    </row>
    <row r="314" spans="2:8">
      <c r="B314" s="43"/>
      <c r="C314" s="43"/>
      <c r="D314" s="43"/>
      <c r="E314" s="43"/>
      <c r="F314" s="43"/>
      <c r="G314" s="43"/>
      <c r="H314" s="43"/>
    </row>
    <row r="315" spans="2:8">
      <c r="B315" s="43"/>
      <c r="C315" s="43"/>
      <c r="D315" s="43"/>
      <c r="E315" s="43"/>
      <c r="F315" s="43"/>
      <c r="G315" s="43"/>
      <c r="H315" s="43"/>
    </row>
    <row r="316" spans="2:8">
      <c r="B316" s="43"/>
      <c r="C316" s="43"/>
      <c r="D316" s="43"/>
      <c r="E316" s="43"/>
      <c r="F316" s="43"/>
      <c r="G316" s="43"/>
      <c r="H316" s="43"/>
    </row>
    <row r="317" spans="2:8">
      <c r="B317" s="43"/>
      <c r="C317" s="43"/>
      <c r="D317" s="43"/>
      <c r="E317" s="43"/>
      <c r="F317" s="43"/>
      <c r="G317" s="43"/>
      <c r="H317" s="43"/>
    </row>
    <row r="318" spans="2:8">
      <c r="B318" s="43"/>
      <c r="C318" s="43"/>
      <c r="D318" s="43"/>
      <c r="E318" s="43"/>
      <c r="F318" s="43"/>
      <c r="G318" s="43"/>
      <c r="H318" s="43"/>
    </row>
    <row r="319" spans="2:8">
      <c r="B319" s="43"/>
      <c r="C319" s="43"/>
      <c r="D319" s="43"/>
      <c r="E319" s="43"/>
      <c r="F319" s="43"/>
      <c r="G319" s="43"/>
      <c r="H319" s="43"/>
    </row>
    <row r="320" spans="2:8">
      <c r="B320" s="43"/>
      <c r="C320" s="43"/>
      <c r="D320" s="43"/>
      <c r="E320" s="43"/>
      <c r="F320" s="43"/>
      <c r="G320" s="43"/>
      <c r="H320" s="43"/>
    </row>
    <row r="321" spans="2:8">
      <c r="B321" s="43"/>
      <c r="C321" s="43"/>
      <c r="D321" s="43"/>
      <c r="E321" s="43"/>
      <c r="F321" s="43"/>
      <c r="G321" s="43"/>
      <c r="H321" s="43"/>
    </row>
    <row r="322" spans="2:8">
      <c r="B322" s="43"/>
      <c r="C322" s="43"/>
      <c r="D322" s="43"/>
      <c r="E322" s="43"/>
      <c r="F322" s="43"/>
      <c r="G322" s="43"/>
      <c r="H322" s="43"/>
    </row>
    <row r="323" spans="2:8">
      <c r="B323" s="43"/>
      <c r="C323" s="43"/>
      <c r="D323" s="43"/>
      <c r="E323" s="43"/>
      <c r="F323" s="43"/>
      <c r="G323" s="43"/>
      <c r="H323" s="43"/>
    </row>
    <row r="324" spans="2:8">
      <c r="B324" s="43"/>
      <c r="C324" s="43"/>
      <c r="D324" s="43"/>
      <c r="E324" s="43"/>
      <c r="F324" s="43"/>
      <c r="G324" s="43"/>
      <c r="H324" s="43"/>
    </row>
    <row r="325" spans="2:8">
      <c r="B325" s="43"/>
      <c r="C325" s="43"/>
      <c r="D325" s="43"/>
      <c r="E325" s="43"/>
      <c r="F325" s="43"/>
      <c r="G325" s="43"/>
      <c r="H325" s="43"/>
    </row>
    <row r="326" spans="2:8">
      <c r="B326" s="43"/>
      <c r="C326" s="43"/>
      <c r="D326" s="43"/>
      <c r="E326" s="43"/>
      <c r="F326" s="43"/>
      <c r="G326" s="43"/>
      <c r="H326" s="43"/>
    </row>
    <row r="327" spans="2:8">
      <c r="B327" s="43"/>
      <c r="C327" s="43"/>
      <c r="D327" s="43"/>
      <c r="E327" s="43"/>
      <c r="F327" s="43"/>
      <c r="G327" s="43"/>
      <c r="H327" s="43"/>
    </row>
    <row r="328" spans="2:8">
      <c r="B328" s="43"/>
      <c r="C328" s="43"/>
      <c r="D328" s="43"/>
      <c r="E328" s="43"/>
      <c r="F328" s="43"/>
      <c r="G328" s="43"/>
      <c r="H328" s="43"/>
    </row>
    <row r="329" spans="2:8">
      <c r="B329" s="43"/>
      <c r="C329" s="43"/>
      <c r="D329" s="43"/>
      <c r="E329" s="43"/>
      <c r="F329" s="43"/>
      <c r="G329" s="43"/>
      <c r="H329" s="43"/>
    </row>
    <row r="330" spans="2:8">
      <c r="B330" s="43"/>
      <c r="C330" s="43"/>
      <c r="D330" s="43"/>
      <c r="E330" s="43"/>
      <c r="F330" s="43"/>
      <c r="G330" s="43"/>
      <c r="H330" s="43"/>
    </row>
    <row r="331" spans="2:8">
      <c r="B331" s="43"/>
      <c r="C331" s="43"/>
      <c r="D331" s="43"/>
      <c r="E331" s="43"/>
      <c r="F331" s="43"/>
      <c r="G331" s="43"/>
      <c r="H331" s="43"/>
    </row>
    <row r="332" spans="2:8">
      <c r="B332" s="43"/>
      <c r="C332" s="43"/>
      <c r="D332" s="43"/>
      <c r="E332" s="43"/>
      <c r="F332" s="43"/>
      <c r="G332" s="43"/>
      <c r="H332" s="43"/>
    </row>
    <row r="333" spans="2:8">
      <c r="B333" s="43"/>
      <c r="C333" s="43"/>
      <c r="D333" s="43"/>
      <c r="E333" s="43"/>
      <c r="F333" s="43"/>
      <c r="G333" s="43"/>
      <c r="H333" s="43"/>
    </row>
    <row r="334" spans="2:8">
      <c r="B334" s="43"/>
      <c r="C334" s="43"/>
      <c r="D334" s="43"/>
      <c r="E334" s="43"/>
      <c r="F334" s="43"/>
      <c r="G334" s="43"/>
      <c r="H334" s="43"/>
    </row>
    <row r="335" spans="2:8">
      <c r="B335" s="43"/>
      <c r="C335" s="43"/>
      <c r="D335" s="43"/>
      <c r="E335" s="43"/>
      <c r="F335" s="43"/>
      <c r="G335" s="43"/>
      <c r="H335" s="43"/>
    </row>
    <row r="336" spans="2:8">
      <c r="B336" s="43"/>
      <c r="C336" s="43"/>
      <c r="D336" s="43"/>
      <c r="E336" s="43"/>
      <c r="F336" s="43"/>
      <c r="G336" s="43"/>
      <c r="H336" s="43"/>
    </row>
    <row r="337" spans="2:8">
      <c r="B337" s="43"/>
      <c r="C337" s="43"/>
      <c r="D337" s="43"/>
      <c r="E337" s="43"/>
      <c r="F337" s="43"/>
      <c r="G337" s="43"/>
      <c r="H337" s="43"/>
    </row>
    <row r="338" spans="2:8">
      <c r="B338" s="43"/>
      <c r="C338" s="43"/>
      <c r="D338" s="43"/>
      <c r="E338" s="43"/>
      <c r="F338" s="43"/>
      <c r="G338" s="43"/>
      <c r="H338" s="43"/>
    </row>
    <row r="339" spans="2:8">
      <c r="B339" s="43"/>
      <c r="C339" s="43"/>
      <c r="D339" s="43"/>
      <c r="E339" s="43"/>
      <c r="F339" s="43"/>
      <c r="G339" s="43"/>
      <c r="H339" s="43"/>
    </row>
    <row r="340" spans="2:8">
      <c r="B340" s="43"/>
      <c r="C340" s="43"/>
      <c r="D340" s="43"/>
      <c r="E340" s="43"/>
      <c r="F340" s="43"/>
      <c r="G340" s="43"/>
      <c r="H340" s="43"/>
    </row>
    <row r="341" spans="2:8">
      <c r="B341" s="43"/>
      <c r="C341" s="43"/>
      <c r="D341" s="43"/>
      <c r="E341" s="43"/>
      <c r="F341" s="43"/>
      <c r="G341" s="43"/>
      <c r="H341" s="43"/>
    </row>
    <row r="342" spans="2:8">
      <c r="B342" s="43"/>
      <c r="C342" s="43"/>
      <c r="D342" s="43"/>
      <c r="E342" s="43"/>
      <c r="F342" s="43"/>
      <c r="G342" s="43"/>
      <c r="H342" s="43"/>
    </row>
    <row r="343" spans="2:8">
      <c r="B343" s="43"/>
      <c r="C343" s="43"/>
      <c r="D343" s="43"/>
      <c r="E343" s="43"/>
      <c r="F343" s="43"/>
      <c r="G343" s="43"/>
      <c r="H343" s="43"/>
    </row>
    <row r="344" spans="2:8">
      <c r="B344" s="43"/>
      <c r="C344" s="43"/>
      <c r="D344" s="43"/>
      <c r="E344" s="43"/>
      <c r="F344" s="43"/>
      <c r="G344" s="43"/>
      <c r="H344" s="43"/>
    </row>
    <row r="345" spans="2:8">
      <c r="B345" s="43"/>
      <c r="C345" s="43"/>
      <c r="D345" s="43"/>
      <c r="E345" s="43"/>
      <c r="F345" s="43"/>
      <c r="G345" s="43"/>
      <c r="H345" s="43"/>
    </row>
    <row r="346" spans="2:8">
      <c r="B346" s="43"/>
      <c r="C346" s="43"/>
      <c r="D346" s="43"/>
      <c r="E346" s="43"/>
      <c r="F346" s="43"/>
      <c r="G346" s="43"/>
      <c r="H346" s="43"/>
    </row>
    <row r="347" spans="2:8">
      <c r="B347" s="43"/>
      <c r="C347" s="43"/>
      <c r="D347" s="43"/>
      <c r="E347" s="43"/>
      <c r="F347" s="43"/>
      <c r="G347" s="43"/>
      <c r="H347" s="43"/>
    </row>
    <row r="348" spans="2:8">
      <c r="B348" s="43"/>
      <c r="C348" s="43"/>
      <c r="D348" s="43"/>
      <c r="E348" s="43"/>
      <c r="F348" s="43"/>
      <c r="G348" s="43"/>
      <c r="H348" s="43"/>
    </row>
    <row r="349" spans="2:8">
      <c r="B349" s="43"/>
      <c r="C349" s="43"/>
      <c r="D349" s="43"/>
      <c r="E349" s="43"/>
      <c r="F349" s="43"/>
      <c r="G349" s="43"/>
      <c r="H349" s="43"/>
    </row>
    <row r="350" spans="2:8">
      <c r="B350" s="43"/>
      <c r="C350" s="43"/>
      <c r="D350" s="43"/>
      <c r="E350" s="43"/>
      <c r="F350" s="43"/>
      <c r="G350" s="43"/>
      <c r="H350" s="43"/>
    </row>
    <row r="351" spans="2:8">
      <c r="B351" s="43"/>
      <c r="C351" s="43"/>
      <c r="D351" s="43"/>
      <c r="E351" s="43"/>
      <c r="F351" s="43"/>
      <c r="G351" s="43"/>
      <c r="H351" s="43"/>
    </row>
    <row r="352" spans="2:8">
      <c r="B352" s="43"/>
      <c r="C352" s="43"/>
      <c r="D352" s="43"/>
      <c r="E352" s="43"/>
      <c r="F352" s="43"/>
      <c r="G352" s="43"/>
      <c r="H352" s="43"/>
    </row>
    <row r="353" spans="2:8">
      <c r="B353" s="43"/>
      <c r="C353" s="43"/>
      <c r="D353" s="43"/>
      <c r="E353" s="43"/>
      <c r="F353" s="43"/>
      <c r="G353" s="43"/>
      <c r="H353" s="43"/>
    </row>
    <row r="354" spans="2:8">
      <c r="B354" s="43"/>
      <c r="C354" s="43"/>
      <c r="D354" s="43"/>
      <c r="E354" s="43"/>
      <c r="F354" s="43"/>
      <c r="G354" s="43"/>
      <c r="H354" s="43"/>
    </row>
    <row r="355" spans="2:8">
      <c r="B355" s="43"/>
      <c r="C355" s="43"/>
      <c r="D355" s="43"/>
      <c r="E355" s="43"/>
      <c r="F355" s="43"/>
      <c r="G355" s="43"/>
      <c r="H355" s="43"/>
    </row>
    <row r="356" spans="2:8">
      <c r="B356" s="43"/>
      <c r="C356" s="43"/>
      <c r="D356" s="43"/>
      <c r="E356" s="43"/>
      <c r="F356" s="43"/>
      <c r="G356" s="43"/>
      <c r="H356" s="43"/>
    </row>
    <row r="357" spans="2:8">
      <c r="B357" s="43"/>
      <c r="C357" s="43"/>
      <c r="D357" s="43"/>
      <c r="E357" s="43"/>
      <c r="F357" s="43"/>
      <c r="G357" s="43"/>
      <c r="H357" s="43"/>
    </row>
    <row r="358" spans="2:8">
      <c r="B358" s="43"/>
      <c r="C358" s="43"/>
      <c r="D358" s="43"/>
      <c r="E358" s="43"/>
      <c r="F358" s="43"/>
      <c r="G358" s="43"/>
      <c r="H358" s="43"/>
    </row>
    <row r="359" spans="2:8">
      <c r="B359" s="43"/>
      <c r="C359" s="43"/>
      <c r="D359" s="43"/>
      <c r="E359" s="43"/>
      <c r="F359" s="43"/>
      <c r="G359" s="43"/>
      <c r="H359" s="43"/>
    </row>
    <row r="360" spans="2:8">
      <c r="B360" s="43"/>
      <c r="C360" s="43"/>
      <c r="D360" s="43"/>
      <c r="E360" s="43"/>
      <c r="F360" s="43"/>
      <c r="G360" s="43"/>
      <c r="H360" s="43"/>
    </row>
    <row r="361" spans="2:8">
      <c r="B361" s="43"/>
      <c r="C361" s="43"/>
      <c r="D361" s="43"/>
      <c r="E361" s="43"/>
      <c r="F361" s="43"/>
      <c r="G361" s="43"/>
      <c r="H361" s="43"/>
    </row>
    <row r="362" spans="2:8">
      <c r="B362" s="43"/>
      <c r="C362" s="43"/>
      <c r="D362" s="43"/>
      <c r="E362" s="43"/>
      <c r="F362" s="43"/>
      <c r="G362" s="43"/>
      <c r="H362" s="43"/>
    </row>
    <row r="363" spans="2:8">
      <c r="B363" s="43"/>
      <c r="C363" s="43"/>
      <c r="D363" s="43"/>
      <c r="E363" s="43"/>
      <c r="F363" s="43"/>
      <c r="G363" s="43"/>
      <c r="H363" s="43"/>
    </row>
    <row r="364" spans="2:8">
      <c r="B364" s="43"/>
      <c r="C364" s="43"/>
      <c r="D364" s="43"/>
      <c r="E364" s="43"/>
      <c r="F364" s="43"/>
      <c r="G364" s="43"/>
      <c r="H364" s="43"/>
    </row>
    <row r="365" spans="2:8">
      <c r="B365" s="43"/>
      <c r="C365" s="43"/>
      <c r="D365" s="43"/>
      <c r="E365" s="43"/>
      <c r="F365" s="43"/>
      <c r="G365" s="43"/>
      <c r="H365" s="43"/>
    </row>
    <row r="366" spans="2:8">
      <c r="B366" s="43"/>
      <c r="C366" s="43"/>
      <c r="D366" s="43"/>
      <c r="E366" s="43"/>
      <c r="F366" s="43"/>
      <c r="G366" s="43"/>
      <c r="H366" s="43"/>
    </row>
    <row r="367" spans="2:8">
      <c r="B367" s="43"/>
      <c r="C367" s="43"/>
      <c r="D367" s="43"/>
      <c r="E367" s="43"/>
      <c r="F367" s="43"/>
      <c r="G367" s="43"/>
      <c r="H367" s="43"/>
    </row>
    <row r="368" spans="2:8">
      <c r="B368" s="43"/>
      <c r="C368" s="43"/>
      <c r="D368" s="43"/>
      <c r="E368" s="43"/>
      <c r="F368" s="43"/>
      <c r="G368" s="43"/>
      <c r="H368" s="43"/>
    </row>
    <row r="369" spans="2:8">
      <c r="B369" s="43"/>
      <c r="C369" s="43"/>
      <c r="D369" s="43"/>
      <c r="E369" s="43"/>
      <c r="F369" s="43"/>
      <c r="G369" s="43"/>
      <c r="H369" s="43"/>
    </row>
    <row r="370" spans="2:8">
      <c r="B370" s="43"/>
      <c r="C370" s="43"/>
      <c r="D370" s="43"/>
      <c r="E370" s="43"/>
      <c r="F370" s="43"/>
      <c r="G370" s="43"/>
      <c r="H370" s="43"/>
    </row>
    <row r="371" spans="2:8">
      <c r="B371" s="43"/>
      <c r="C371" s="43"/>
      <c r="D371" s="43"/>
      <c r="E371" s="43"/>
      <c r="F371" s="43"/>
      <c r="G371" s="43"/>
      <c r="H371" s="43"/>
    </row>
    <row r="372" spans="2:8">
      <c r="B372" s="43"/>
      <c r="C372" s="43"/>
      <c r="D372" s="43"/>
      <c r="E372" s="43"/>
      <c r="F372" s="43"/>
      <c r="G372" s="43"/>
      <c r="H372" s="43"/>
    </row>
    <row r="373" spans="2:8">
      <c r="B373" s="43"/>
      <c r="C373" s="43"/>
      <c r="D373" s="43"/>
      <c r="E373" s="43"/>
      <c r="F373" s="43"/>
      <c r="G373" s="43"/>
      <c r="H373" s="43"/>
    </row>
    <row r="374" spans="2:8">
      <c r="B374" s="43"/>
      <c r="C374" s="43"/>
      <c r="D374" s="43"/>
      <c r="E374" s="43"/>
      <c r="F374" s="43"/>
      <c r="G374" s="43"/>
      <c r="H374" s="43"/>
    </row>
    <row r="375" spans="2:8">
      <c r="B375" s="43"/>
      <c r="C375" s="43"/>
      <c r="D375" s="43"/>
      <c r="E375" s="43"/>
      <c r="F375" s="43"/>
      <c r="G375" s="43"/>
      <c r="H375" s="43"/>
    </row>
    <row r="376" spans="2:8">
      <c r="B376" s="43"/>
      <c r="C376" s="43"/>
      <c r="D376" s="43"/>
      <c r="E376" s="43"/>
      <c r="F376" s="43"/>
      <c r="G376" s="43"/>
      <c r="H376" s="43"/>
    </row>
    <row r="377" spans="2:8">
      <c r="B377" s="43"/>
      <c r="C377" s="43"/>
      <c r="D377" s="43"/>
      <c r="E377" s="43"/>
      <c r="F377" s="43"/>
      <c r="G377" s="43"/>
      <c r="H377" s="43"/>
    </row>
  </sheetData>
  <mergeCells count="17">
    <mergeCell ref="A2:H2"/>
    <mergeCell ref="B5:B9"/>
    <mergeCell ref="C5:G5"/>
    <mergeCell ref="H5:H8"/>
    <mergeCell ref="C6:C9"/>
    <mergeCell ref="D6:D8"/>
    <mergeCell ref="E6:F6"/>
    <mergeCell ref="G6:G8"/>
    <mergeCell ref="E7:F7"/>
    <mergeCell ref="E8:F8"/>
    <mergeCell ref="E9:E10"/>
    <mergeCell ref="F9:F10"/>
    <mergeCell ref="H9:H12"/>
    <mergeCell ref="B10:B14"/>
    <mergeCell ref="C10:C14"/>
    <mergeCell ref="D10:D14"/>
    <mergeCell ref="F12:F14"/>
  </mergeCells>
  <printOptions horizontalCentered="1"/>
  <pageMargins left="0.39370078740157483" right="0.39370078740157483" top="0.78740157480314965" bottom="0.39370078740157483" header="0.19685039370078741" footer="0.19685039370078741"/>
  <pageSetup paperSize="9" scale="85" orientation="landscape" r:id="rId1"/>
  <legacyDrawing r:id="rId2"/>
</worksheet>
</file>

<file path=xl/worksheets/sheet61.xml><?xml version="1.0" encoding="utf-8"?>
<worksheet xmlns="http://schemas.openxmlformats.org/spreadsheetml/2006/main" xmlns:r="http://schemas.openxmlformats.org/officeDocument/2006/relationships">
  <sheetPr>
    <tabColor rgb="FF00B050"/>
  </sheetPr>
  <dimension ref="A1:K109"/>
  <sheetViews>
    <sheetView topLeftCell="A43" workbookViewId="0">
      <selection activeCell="E20" sqref="E20"/>
    </sheetView>
  </sheetViews>
  <sheetFormatPr defaultRowHeight="21"/>
  <cols>
    <col min="1" max="1" width="27.5" style="47" customWidth="1"/>
    <col min="2" max="2" width="13.375" style="38" customWidth="1"/>
    <col min="3" max="3" width="15.875" style="38" customWidth="1"/>
    <col min="4" max="4" width="18.75" style="38" customWidth="1"/>
    <col min="5" max="6" width="16.5" style="38" customWidth="1"/>
    <col min="7" max="7" width="23.125" style="38" customWidth="1"/>
    <col min="8" max="8" width="16.5" style="38" customWidth="1"/>
    <col min="9" max="16384" width="9" style="38"/>
  </cols>
  <sheetData>
    <row r="1" spans="1:11" s="39" customFormat="1">
      <c r="A1" s="116" t="s">
        <v>1169</v>
      </c>
      <c r="G1" s="51"/>
    </row>
    <row r="2" spans="1:11" s="39" customFormat="1">
      <c r="A2" s="116" t="s">
        <v>1773</v>
      </c>
    </row>
    <row r="3" spans="1:11" s="39" customFormat="1" ht="11.25" customHeight="1"/>
    <row r="4" spans="1:11" s="57" customFormat="1">
      <c r="A4" s="418"/>
      <c r="B4" s="433"/>
      <c r="C4" s="1089" t="s">
        <v>1151</v>
      </c>
      <c r="D4" s="1090"/>
      <c r="E4" s="1090"/>
      <c r="F4" s="1090"/>
      <c r="G4" s="1119"/>
      <c r="H4" s="442"/>
    </row>
    <row r="5" spans="1:11" s="57" customFormat="1">
      <c r="A5" s="122"/>
      <c r="B5" s="474"/>
      <c r="C5" s="442"/>
      <c r="D5" s="433"/>
      <c r="E5" s="1087" t="s">
        <v>1135</v>
      </c>
      <c r="F5" s="1097"/>
      <c r="G5" s="164"/>
      <c r="H5" s="474"/>
    </row>
    <row r="6" spans="1:11" s="57" customFormat="1">
      <c r="A6" s="122"/>
      <c r="B6" s="474"/>
      <c r="C6" s="474"/>
      <c r="D6" s="300" t="s">
        <v>1153</v>
      </c>
      <c r="E6" s="1095" t="s">
        <v>1155</v>
      </c>
      <c r="F6" s="1096"/>
      <c r="G6" s="300" t="s">
        <v>1170</v>
      </c>
      <c r="H6" s="474"/>
      <c r="K6" s="42"/>
    </row>
    <row r="7" spans="1:11" s="42" customFormat="1">
      <c r="B7" s="819"/>
      <c r="D7" s="300" t="s">
        <v>1157</v>
      </c>
      <c r="E7" s="1103" t="s">
        <v>1156</v>
      </c>
      <c r="F7" s="1104"/>
      <c r="G7" s="122" t="s">
        <v>1141</v>
      </c>
      <c r="H7" s="591" t="s">
        <v>1152</v>
      </c>
    </row>
    <row r="8" spans="1:11" s="57" customFormat="1" ht="63">
      <c r="A8" s="882" t="s">
        <v>1816</v>
      </c>
      <c r="B8" s="879" t="s">
        <v>1814</v>
      </c>
      <c r="C8" s="875" t="s">
        <v>1815</v>
      </c>
      <c r="D8" s="432" t="s">
        <v>1161</v>
      </c>
      <c r="E8" s="365" t="s">
        <v>1138</v>
      </c>
      <c r="F8" s="379" t="s">
        <v>1158</v>
      </c>
      <c r="G8" s="435" t="s">
        <v>1171</v>
      </c>
      <c r="H8" s="440" t="s">
        <v>1160</v>
      </c>
      <c r="K8" s="42"/>
    </row>
    <row r="9" spans="1:11" s="57" customFormat="1">
      <c r="A9" s="882" t="s">
        <v>1812</v>
      </c>
      <c r="B9" s="440"/>
      <c r="C9" s="432"/>
      <c r="D9" s="434"/>
      <c r="E9" s="132" t="s">
        <v>1163</v>
      </c>
      <c r="F9" s="440" t="s">
        <v>1162</v>
      </c>
      <c r="G9" s="431" t="s">
        <v>1172</v>
      </c>
      <c r="H9" s="474"/>
    </row>
    <row r="10" spans="1:11" s="37" customFormat="1">
      <c r="A10" s="468"/>
      <c r="B10" s="440"/>
      <c r="C10" s="432"/>
      <c r="D10" s="432"/>
      <c r="E10" s="132" t="s">
        <v>1165</v>
      </c>
      <c r="F10" s="441" t="s">
        <v>1164</v>
      </c>
      <c r="G10" s="431" t="s">
        <v>1173</v>
      </c>
      <c r="H10" s="440"/>
    </row>
    <row r="11" spans="1:11" s="37" customFormat="1">
      <c r="A11" s="468"/>
      <c r="B11" s="440"/>
      <c r="C11" s="432"/>
      <c r="D11" s="432"/>
      <c r="E11" s="132" t="s">
        <v>1167</v>
      </c>
      <c r="F11" s="116"/>
      <c r="G11" s="469"/>
      <c r="H11" s="440"/>
    </row>
    <row r="12" spans="1:11" s="52" customFormat="1" ht="12" customHeight="1">
      <c r="A12" s="59"/>
      <c r="B12" s="826"/>
      <c r="C12" s="819"/>
      <c r="D12" s="819"/>
      <c r="E12" s="819"/>
      <c r="F12" s="819"/>
      <c r="G12" s="819"/>
      <c r="H12" s="826"/>
    </row>
    <row r="13" spans="1:11">
      <c r="A13" s="564" t="s">
        <v>1264</v>
      </c>
      <c r="B13" s="552">
        <f t="shared" ref="B13:H13" si="0">SUM(B14:B26)</f>
        <v>485629</v>
      </c>
      <c r="C13" s="811">
        <f t="shared" si="0"/>
        <v>405985</v>
      </c>
      <c r="D13" s="813">
        <f t="shared" si="0"/>
        <v>207898</v>
      </c>
      <c r="E13" s="813">
        <f t="shared" si="0"/>
        <v>89314</v>
      </c>
      <c r="F13" s="813">
        <f t="shared" si="0"/>
        <v>50001</v>
      </c>
      <c r="G13" s="817">
        <f t="shared" si="0"/>
        <v>58772</v>
      </c>
      <c r="H13" s="813">
        <f t="shared" si="0"/>
        <v>79644</v>
      </c>
    </row>
    <row r="14" spans="1:11">
      <c r="A14" s="83" t="s">
        <v>1622</v>
      </c>
      <c r="B14" s="553">
        <f>C14+H14</f>
        <v>31337</v>
      </c>
      <c r="C14" s="565">
        <f>SUM(D14:G14)</f>
        <v>10892</v>
      </c>
      <c r="D14" s="595">
        <f t="shared" ref="D14:H26" si="1">D41+D68</f>
        <v>5781</v>
      </c>
      <c r="E14" s="595">
        <f t="shared" si="1"/>
        <v>629</v>
      </c>
      <c r="F14" s="595">
        <f t="shared" si="1"/>
        <v>183</v>
      </c>
      <c r="G14" s="596">
        <f t="shared" si="1"/>
        <v>4299</v>
      </c>
      <c r="H14" s="595">
        <f t="shared" si="1"/>
        <v>20445</v>
      </c>
    </row>
    <row r="15" spans="1:11">
      <c r="A15" s="83" t="s">
        <v>1186</v>
      </c>
      <c r="B15" s="553">
        <f>C15+H15</f>
        <v>33898</v>
      </c>
      <c r="C15" s="565">
        <f t="shared" ref="C15:C26" si="2">SUM(D15:G15)</f>
        <v>14667</v>
      </c>
      <c r="D15" s="595">
        <f t="shared" si="1"/>
        <v>7175</v>
      </c>
      <c r="E15" s="595">
        <f t="shared" si="1"/>
        <v>1213</v>
      </c>
      <c r="F15" s="595">
        <f t="shared" si="1"/>
        <v>1407</v>
      </c>
      <c r="G15" s="596">
        <f t="shared" si="1"/>
        <v>4872</v>
      </c>
      <c r="H15" s="595">
        <f t="shared" si="1"/>
        <v>19231</v>
      </c>
    </row>
    <row r="16" spans="1:11">
      <c r="A16" s="83" t="s">
        <v>1187</v>
      </c>
      <c r="B16" s="553">
        <f t="shared" ref="B16:B26" si="3">C16+H16</f>
        <v>34222</v>
      </c>
      <c r="C16" s="565">
        <f t="shared" si="2"/>
        <v>22803</v>
      </c>
      <c r="D16" s="595">
        <f t="shared" si="1"/>
        <v>6997</v>
      </c>
      <c r="E16" s="595">
        <f t="shared" si="1"/>
        <v>3414</v>
      </c>
      <c r="F16" s="595">
        <f t="shared" si="1"/>
        <v>2709</v>
      </c>
      <c r="G16" s="596">
        <f t="shared" si="1"/>
        <v>9683</v>
      </c>
      <c r="H16" s="595">
        <f t="shared" si="1"/>
        <v>11419</v>
      </c>
    </row>
    <row r="17" spans="1:8">
      <c r="A17" s="83" t="s">
        <v>1188</v>
      </c>
      <c r="B17" s="553">
        <f t="shared" si="3"/>
        <v>32351</v>
      </c>
      <c r="C17" s="565">
        <f t="shared" si="2"/>
        <v>27601</v>
      </c>
      <c r="D17" s="595">
        <f t="shared" si="1"/>
        <v>10130</v>
      </c>
      <c r="E17" s="595">
        <f t="shared" si="1"/>
        <v>3551</v>
      </c>
      <c r="F17" s="595">
        <f t="shared" si="1"/>
        <v>3298</v>
      </c>
      <c r="G17" s="596">
        <f t="shared" si="1"/>
        <v>10622</v>
      </c>
      <c r="H17" s="595">
        <f t="shared" si="1"/>
        <v>4750</v>
      </c>
    </row>
    <row r="18" spans="1:8">
      <c r="A18" s="83" t="s">
        <v>1189</v>
      </c>
      <c r="B18" s="553">
        <f t="shared" si="3"/>
        <v>36499</v>
      </c>
      <c r="C18" s="565">
        <f t="shared" si="2"/>
        <v>34468</v>
      </c>
      <c r="D18" s="595">
        <f t="shared" si="1"/>
        <v>16871</v>
      </c>
      <c r="E18" s="595">
        <f t="shared" si="1"/>
        <v>5281</v>
      </c>
      <c r="F18" s="595">
        <f t="shared" si="1"/>
        <v>4565</v>
      </c>
      <c r="G18" s="596">
        <f t="shared" si="1"/>
        <v>7751</v>
      </c>
      <c r="H18" s="595">
        <f t="shared" si="1"/>
        <v>2031</v>
      </c>
    </row>
    <row r="19" spans="1:8">
      <c r="A19" s="83" t="s">
        <v>1190</v>
      </c>
      <c r="B19" s="553">
        <f t="shared" si="3"/>
        <v>38179</v>
      </c>
      <c r="C19" s="565">
        <f t="shared" si="2"/>
        <v>37058</v>
      </c>
      <c r="D19" s="595">
        <f t="shared" si="1"/>
        <v>15235</v>
      </c>
      <c r="E19" s="595">
        <f t="shared" si="1"/>
        <v>8542</v>
      </c>
      <c r="F19" s="595">
        <f t="shared" si="1"/>
        <v>5809</v>
      </c>
      <c r="G19" s="596">
        <f t="shared" si="1"/>
        <v>7472</v>
      </c>
      <c r="H19" s="595">
        <f t="shared" si="1"/>
        <v>1121</v>
      </c>
    </row>
    <row r="20" spans="1:8">
      <c r="A20" s="83" t="s">
        <v>1191</v>
      </c>
      <c r="B20" s="553">
        <f t="shared" si="3"/>
        <v>39941</v>
      </c>
      <c r="C20" s="565">
        <f t="shared" si="2"/>
        <v>39139</v>
      </c>
      <c r="D20" s="595">
        <f t="shared" si="1"/>
        <v>20297</v>
      </c>
      <c r="E20" s="595">
        <f t="shared" si="1"/>
        <v>11126</v>
      </c>
      <c r="F20" s="595">
        <f t="shared" si="1"/>
        <v>5185</v>
      </c>
      <c r="G20" s="596">
        <f t="shared" si="1"/>
        <v>2531</v>
      </c>
      <c r="H20" s="595">
        <f t="shared" si="1"/>
        <v>802</v>
      </c>
    </row>
    <row r="21" spans="1:8">
      <c r="A21" s="83" t="s">
        <v>1192</v>
      </c>
      <c r="B21" s="553">
        <f t="shared" si="3"/>
        <v>50816</v>
      </c>
      <c r="C21" s="565">
        <f t="shared" si="2"/>
        <v>49886</v>
      </c>
      <c r="D21" s="595">
        <f t="shared" si="1"/>
        <v>27531</v>
      </c>
      <c r="E21" s="595">
        <f t="shared" si="1"/>
        <v>14343</v>
      </c>
      <c r="F21" s="595">
        <f t="shared" si="1"/>
        <v>6304</v>
      </c>
      <c r="G21" s="596">
        <f t="shared" si="1"/>
        <v>1708</v>
      </c>
      <c r="H21" s="595">
        <f t="shared" si="1"/>
        <v>930</v>
      </c>
    </row>
    <row r="22" spans="1:8">
      <c r="A22" s="83" t="s">
        <v>1193</v>
      </c>
      <c r="B22" s="553">
        <f t="shared" si="3"/>
        <v>58759</v>
      </c>
      <c r="C22" s="565">
        <f t="shared" si="2"/>
        <v>58216</v>
      </c>
      <c r="D22" s="595">
        <f t="shared" si="1"/>
        <v>30962</v>
      </c>
      <c r="E22" s="595">
        <f t="shared" si="1"/>
        <v>15725</v>
      </c>
      <c r="F22" s="595">
        <f t="shared" si="1"/>
        <v>9279</v>
      </c>
      <c r="G22" s="596">
        <f t="shared" si="1"/>
        <v>2250</v>
      </c>
      <c r="H22" s="595">
        <f t="shared" si="1"/>
        <v>543</v>
      </c>
    </row>
    <row r="23" spans="1:8">
      <c r="A23" s="83" t="s">
        <v>1194</v>
      </c>
      <c r="B23" s="553">
        <f t="shared" si="3"/>
        <v>47331</v>
      </c>
      <c r="C23" s="565">
        <f t="shared" si="2"/>
        <v>46545</v>
      </c>
      <c r="D23" s="595">
        <f t="shared" si="1"/>
        <v>26572</v>
      </c>
      <c r="E23" s="595">
        <f t="shared" si="1"/>
        <v>13963</v>
      </c>
      <c r="F23" s="595">
        <f t="shared" si="1"/>
        <v>4834</v>
      </c>
      <c r="G23" s="596">
        <f t="shared" si="1"/>
        <v>1176</v>
      </c>
      <c r="H23" s="595">
        <f t="shared" si="1"/>
        <v>786</v>
      </c>
    </row>
    <row r="24" spans="1:8">
      <c r="A24" s="83" t="s">
        <v>1195</v>
      </c>
      <c r="B24" s="553">
        <f t="shared" si="3"/>
        <v>30152</v>
      </c>
      <c r="C24" s="565">
        <f t="shared" si="2"/>
        <v>28810</v>
      </c>
      <c r="D24" s="595">
        <f t="shared" si="1"/>
        <v>17956</v>
      </c>
      <c r="E24" s="595">
        <f t="shared" si="1"/>
        <v>6939</v>
      </c>
      <c r="F24" s="595">
        <f t="shared" si="1"/>
        <v>3011</v>
      </c>
      <c r="G24" s="596">
        <f t="shared" si="1"/>
        <v>904</v>
      </c>
      <c r="H24" s="595">
        <f t="shared" si="1"/>
        <v>1342</v>
      </c>
    </row>
    <row r="25" spans="1:8">
      <c r="A25" s="83" t="s">
        <v>1196</v>
      </c>
      <c r="B25" s="553">
        <f t="shared" si="3"/>
        <v>19390</v>
      </c>
      <c r="C25" s="565">
        <f t="shared" si="2"/>
        <v>15881</v>
      </c>
      <c r="D25" s="595">
        <f t="shared" si="1"/>
        <v>9472</v>
      </c>
      <c r="E25" s="595">
        <f t="shared" si="1"/>
        <v>2588</v>
      </c>
      <c r="F25" s="595">
        <f t="shared" si="1"/>
        <v>1440</v>
      </c>
      <c r="G25" s="596">
        <f t="shared" si="1"/>
        <v>2381</v>
      </c>
      <c r="H25" s="595">
        <f t="shared" si="1"/>
        <v>3509</v>
      </c>
    </row>
    <row r="26" spans="1:8">
      <c r="A26" s="83" t="s">
        <v>1623</v>
      </c>
      <c r="B26" s="553">
        <f t="shared" si="3"/>
        <v>32754</v>
      </c>
      <c r="C26" s="565">
        <f t="shared" si="2"/>
        <v>20019</v>
      </c>
      <c r="D26" s="595">
        <f t="shared" si="1"/>
        <v>12919</v>
      </c>
      <c r="E26" s="595">
        <f t="shared" si="1"/>
        <v>2000</v>
      </c>
      <c r="F26" s="595">
        <f t="shared" si="1"/>
        <v>1977</v>
      </c>
      <c r="G26" s="596">
        <f t="shared" si="1"/>
        <v>3123</v>
      </c>
      <c r="H26" s="595">
        <f t="shared" si="1"/>
        <v>12735</v>
      </c>
    </row>
    <row r="27" spans="1:8">
      <c r="A27" s="83"/>
      <c r="B27" s="553"/>
      <c r="C27" s="565"/>
      <c r="D27" s="595"/>
      <c r="E27" s="595"/>
      <c r="F27" s="595"/>
      <c r="G27" s="596"/>
      <c r="H27" s="595"/>
    </row>
    <row r="28" spans="1:8" s="39" customFormat="1">
      <c r="A28" s="116" t="s">
        <v>1174</v>
      </c>
      <c r="G28" s="51"/>
    </row>
    <row r="29" spans="1:8" s="39" customFormat="1">
      <c r="A29" s="116" t="s">
        <v>1772</v>
      </c>
    </row>
    <row r="30" spans="1:8" s="39" customFormat="1" ht="11.25" customHeight="1"/>
    <row r="31" spans="1:8" s="57" customFormat="1">
      <c r="A31" s="418"/>
      <c r="B31" s="433"/>
      <c r="C31" s="1089" t="s">
        <v>1151</v>
      </c>
      <c r="D31" s="1090"/>
      <c r="E31" s="1090"/>
      <c r="F31" s="1090"/>
      <c r="G31" s="1119"/>
      <c r="H31" s="442"/>
    </row>
    <row r="32" spans="1:8" s="57" customFormat="1">
      <c r="A32" s="122"/>
      <c r="B32" s="474"/>
      <c r="C32" s="442"/>
      <c r="D32" s="433"/>
      <c r="E32" s="1087" t="s">
        <v>1135</v>
      </c>
      <c r="F32" s="1097"/>
      <c r="G32" s="164"/>
      <c r="H32" s="474"/>
    </row>
    <row r="33" spans="1:11" s="57" customFormat="1">
      <c r="A33" s="122"/>
      <c r="B33" s="474"/>
      <c r="C33" s="474"/>
      <c r="D33" s="300" t="s">
        <v>1153</v>
      </c>
      <c r="E33" s="1095" t="s">
        <v>1155</v>
      </c>
      <c r="F33" s="1096"/>
      <c r="G33" s="300" t="s">
        <v>1170</v>
      </c>
      <c r="H33" s="474"/>
      <c r="K33" s="42"/>
    </row>
    <row r="34" spans="1:11" s="42" customFormat="1">
      <c r="A34" s="122"/>
      <c r="B34" s="474"/>
      <c r="C34" s="300"/>
      <c r="D34" s="300" t="s">
        <v>1157</v>
      </c>
      <c r="E34" s="1103" t="s">
        <v>1156</v>
      </c>
      <c r="F34" s="1104"/>
      <c r="G34" s="122" t="s">
        <v>1141</v>
      </c>
      <c r="H34" s="591" t="s">
        <v>1152</v>
      </c>
    </row>
    <row r="35" spans="1:11" s="57" customFormat="1" ht="63">
      <c r="A35" s="882" t="s">
        <v>1816</v>
      </c>
      <c r="B35" s="879" t="s">
        <v>1814</v>
      </c>
      <c r="C35" s="875" t="s">
        <v>1815</v>
      </c>
      <c r="D35" s="432" t="s">
        <v>1161</v>
      </c>
      <c r="E35" s="365" t="s">
        <v>1138</v>
      </c>
      <c r="F35" s="379" t="s">
        <v>1158</v>
      </c>
      <c r="G35" s="435" t="s">
        <v>1171</v>
      </c>
      <c r="H35" s="440" t="s">
        <v>1160</v>
      </c>
      <c r="K35" s="42"/>
    </row>
    <row r="36" spans="1:11" s="57" customFormat="1">
      <c r="A36" s="447"/>
      <c r="B36" s="446"/>
      <c r="C36" s="446"/>
      <c r="D36" s="434"/>
      <c r="E36" s="132" t="s">
        <v>1163</v>
      </c>
      <c r="F36" s="440" t="s">
        <v>1162</v>
      </c>
      <c r="G36" s="132" t="s">
        <v>1172</v>
      </c>
      <c r="H36" s="474"/>
    </row>
    <row r="37" spans="1:11" s="37" customFormat="1">
      <c r="A37" s="468"/>
      <c r="B37" s="440"/>
      <c r="C37" s="432"/>
      <c r="D37" s="432"/>
      <c r="E37" s="132" t="s">
        <v>1165</v>
      </c>
      <c r="F37" s="441" t="s">
        <v>1164</v>
      </c>
      <c r="G37" s="132" t="s">
        <v>1173</v>
      </c>
      <c r="H37" s="440"/>
    </row>
    <row r="38" spans="1:11" s="37" customFormat="1">
      <c r="A38" s="468"/>
      <c r="B38" s="440"/>
      <c r="C38" s="432"/>
      <c r="D38" s="432"/>
      <c r="E38" s="132" t="s">
        <v>1167</v>
      </c>
      <c r="F38" s="116"/>
      <c r="G38" s="469"/>
      <c r="H38" s="440"/>
    </row>
    <row r="39" spans="1:11" s="52" customFormat="1" ht="12" customHeight="1">
      <c r="A39" s="363"/>
      <c r="B39" s="444"/>
      <c r="C39" s="516"/>
      <c r="D39" s="516"/>
      <c r="E39" s="516"/>
      <c r="F39" s="516"/>
      <c r="G39" s="516"/>
      <c r="H39" s="713"/>
    </row>
    <row r="40" spans="1:11">
      <c r="A40" s="564" t="s">
        <v>1624</v>
      </c>
      <c r="B40" s="552">
        <f>SUM(B41:B53)</f>
        <v>233897</v>
      </c>
      <c r="C40" s="811">
        <f>SUM(C41:C53)</f>
        <v>204295</v>
      </c>
      <c r="D40" s="811">
        <f t="shared" ref="D40:H40" si="4">SUM(D41:D53)</f>
        <v>106306</v>
      </c>
      <c r="E40" s="811">
        <f t="shared" si="4"/>
        <v>48917</v>
      </c>
      <c r="F40" s="811">
        <f t="shared" si="4"/>
        <v>23250</v>
      </c>
      <c r="G40" s="817">
        <f t="shared" si="4"/>
        <v>25822</v>
      </c>
      <c r="H40" s="811">
        <f t="shared" si="4"/>
        <v>29602</v>
      </c>
    </row>
    <row r="41" spans="1:11">
      <c r="A41" s="83" t="s">
        <v>1622</v>
      </c>
      <c r="B41" s="553">
        <f>C41+H41</f>
        <v>11618</v>
      </c>
      <c r="C41" s="565">
        <f>SUM(D41:G41)</f>
        <v>4193</v>
      </c>
      <c r="D41" s="565">
        <v>1818</v>
      </c>
      <c r="E41" s="565">
        <v>165</v>
      </c>
      <c r="F41" s="565">
        <v>81</v>
      </c>
      <c r="G41" s="596">
        <v>2129</v>
      </c>
      <c r="H41" s="565">
        <v>7425</v>
      </c>
    </row>
    <row r="42" spans="1:11">
      <c r="A42" s="83" t="s">
        <v>1186</v>
      </c>
      <c r="B42" s="553">
        <f t="shared" ref="B42:B53" si="5">C42+H42</f>
        <v>18264</v>
      </c>
      <c r="C42" s="565">
        <f t="shared" ref="C42:C53" si="6">SUM(D42:G42)</f>
        <v>9541</v>
      </c>
      <c r="D42" s="565">
        <v>5493</v>
      </c>
      <c r="E42" s="565">
        <v>862</v>
      </c>
      <c r="F42" s="565">
        <v>847</v>
      </c>
      <c r="G42" s="596">
        <v>2339</v>
      </c>
      <c r="H42" s="565">
        <v>8723</v>
      </c>
    </row>
    <row r="43" spans="1:11">
      <c r="A43" s="83" t="s">
        <v>1187</v>
      </c>
      <c r="B43" s="553">
        <f t="shared" si="5"/>
        <v>17185</v>
      </c>
      <c r="C43" s="565">
        <f t="shared" si="6"/>
        <v>11698</v>
      </c>
      <c r="D43" s="565">
        <v>3334</v>
      </c>
      <c r="E43" s="565">
        <v>2573</v>
      </c>
      <c r="F43" s="565">
        <v>2070</v>
      </c>
      <c r="G43" s="596">
        <v>3721</v>
      </c>
      <c r="H43" s="565">
        <v>5487</v>
      </c>
    </row>
    <row r="44" spans="1:11">
      <c r="A44" s="83" t="s">
        <v>1188</v>
      </c>
      <c r="B44" s="553">
        <f t="shared" si="5"/>
        <v>17665</v>
      </c>
      <c r="C44" s="565">
        <f t="shared" si="6"/>
        <v>14381</v>
      </c>
      <c r="D44" s="565">
        <v>5469</v>
      </c>
      <c r="E44" s="565">
        <v>2395</v>
      </c>
      <c r="F44" s="565">
        <v>1395</v>
      </c>
      <c r="G44" s="596">
        <v>5122</v>
      </c>
      <c r="H44" s="565">
        <v>3284</v>
      </c>
    </row>
    <row r="45" spans="1:11">
      <c r="A45" s="83" t="s">
        <v>1189</v>
      </c>
      <c r="B45" s="553">
        <f t="shared" si="5"/>
        <v>18266</v>
      </c>
      <c r="C45" s="565">
        <f t="shared" si="6"/>
        <v>17499</v>
      </c>
      <c r="D45" s="565">
        <v>8228</v>
      </c>
      <c r="E45" s="565">
        <v>2970</v>
      </c>
      <c r="F45" s="565">
        <v>2882</v>
      </c>
      <c r="G45" s="596">
        <v>3419</v>
      </c>
      <c r="H45" s="565">
        <v>767</v>
      </c>
    </row>
    <row r="46" spans="1:11">
      <c r="A46" s="83" t="s">
        <v>1190</v>
      </c>
      <c r="B46" s="553">
        <f t="shared" si="5"/>
        <v>19805</v>
      </c>
      <c r="C46" s="565">
        <f t="shared" si="6"/>
        <v>19414</v>
      </c>
      <c r="D46" s="565">
        <v>7649</v>
      </c>
      <c r="E46" s="565">
        <v>4750</v>
      </c>
      <c r="F46" s="565">
        <v>2495</v>
      </c>
      <c r="G46" s="596">
        <v>4520</v>
      </c>
      <c r="H46" s="565">
        <v>391</v>
      </c>
    </row>
    <row r="47" spans="1:11">
      <c r="A47" s="83" t="s">
        <v>1191</v>
      </c>
      <c r="B47" s="553">
        <f t="shared" si="5"/>
        <v>18822</v>
      </c>
      <c r="C47" s="565">
        <f t="shared" si="6"/>
        <v>18670</v>
      </c>
      <c r="D47" s="565">
        <v>9717</v>
      </c>
      <c r="E47" s="565">
        <v>5772</v>
      </c>
      <c r="F47" s="565">
        <v>2313</v>
      </c>
      <c r="G47" s="596">
        <v>868</v>
      </c>
      <c r="H47" s="565">
        <v>152</v>
      </c>
    </row>
    <row r="48" spans="1:11">
      <c r="A48" s="83" t="s">
        <v>1192</v>
      </c>
      <c r="B48" s="553">
        <f t="shared" si="5"/>
        <v>24364</v>
      </c>
      <c r="C48" s="565">
        <f t="shared" si="6"/>
        <v>23745</v>
      </c>
      <c r="D48" s="565">
        <v>13722</v>
      </c>
      <c r="E48" s="565">
        <v>6605</v>
      </c>
      <c r="F48" s="565">
        <v>2787</v>
      </c>
      <c r="G48" s="596">
        <v>631</v>
      </c>
      <c r="H48" s="565">
        <v>619</v>
      </c>
    </row>
    <row r="49" spans="1:11">
      <c r="A49" s="83" t="s">
        <v>1193</v>
      </c>
      <c r="B49" s="553">
        <f t="shared" si="5"/>
        <v>26395</v>
      </c>
      <c r="C49" s="565">
        <f t="shared" si="6"/>
        <v>26306</v>
      </c>
      <c r="D49" s="565">
        <v>15028</v>
      </c>
      <c r="E49" s="565">
        <v>7921</v>
      </c>
      <c r="F49" s="565">
        <v>2977</v>
      </c>
      <c r="G49" s="596">
        <v>380</v>
      </c>
      <c r="H49" s="565">
        <v>89</v>
      </c>
    </row>
    <row r="50" spans="1:11">
      <c r="A50" s="83" t="s">
        <v>1194</v>
      </c>
      <c r="B50" s="553">
        <f t="shared" si="5"/>
        <v>24882</v>
      </c>
      <c r="C50" s="565">
        <f t="shared" si="6"/>
        <v>24735</v>
      </c>
      <c r="D50" s="565">
        <v>14205</v>
      </c>
      <c r="E50" s="565">
        <v>7705</v>
      </c>
      <c r="F50" s="565">
        <v>2506</v>
      </c>
      <c r="G50" s="596">
        <v>319</v>
      </c>
      <c r="H50" s="565">
        <v>147</v>
      </c>
    </row>
    <row r="51" spans="1:11">
      <c r="A51" s="83" t="s">
        <v>1195</v>
      </c>
      <c r="B51" s="553">
        <f t="shared" si="5"/>
        <v>15882</v>
      </c>
      <c r="C51" s="565">
        <f t="shared" si="6"/>
        <v>15654</v>
      </c>
      <c r="D51" s="565">
        <v>9705</v>
      </c>
      <c r="E51" s="565">
        <v>4294</v>
      </c>
      <c r="F51" s="565">
        <v>1561</v>
      </c>
      <c r="G51" s="596">
        <v>94</v>
      </c>
      <c r="H51" s="565">
        <v>228</v>
      </c>
    </row>
    <row r="52" spans="1:11">
      <c r="A52" s="83" t="s">
        <v>1196</v>
      </c>
      <c r="B52" s="553">
        <f t="shared" si="5"/>
        <v>7762</v>
      </c>
      <c r="C52" s="565">
        <f t="shared" si="6"/>
        <v>7555</v>
      </c>
      <c r="D52" s="565">
        <v>5095</v>
      </c>
      <c r="E52" s="565">
        <v>1633</v>
      </c>
      <c r="F52" s="565">
        <v>609</v>
      </c>
      <c r="G52" s="596">
        <v>218</v>
      </c>
      <c r="H52" s="565">
        <v>207</v>
      </c>
    </row>
    <row r="53" spans="1:11">
      <c r="A53" s="83" t="s">
        <v>1623</v>
      </c>
      <c r="B53" s="553">
        <f t="shared" si="5"/>
        <v>12987</v>
      </c>
      <c r="C53" s="565">
        <f t="shared" si="6"/>
        <v>10904</v>
      </c>
      <c r="D53" s="565">
        <v>6843</v>
      </c>
      <c r="E53" s="565">
        <v>1272</v>
      </c>
      <c r="F53" s="565">
        <v>727</v>
      </c>
      <c r="G53" s="596">
        <v>2062</v>
      </c>
      <c r="H53" s="565">
        <v>2083</v>
      </c>
    </row>
    <row r="54" spans="1:11">
      <c r="A54" s="83"/>
      <c r="B54" s="565"/>
      <c r="C54" s="565"/>
      <c r="D54" s="595"/>
      <c r="E54" s="595"/>
      <c r="F54" s="595"/>
      <c r="G54" s="597"/>
      <c r="H54" s="595"/>
    </row>
    <row r="55" spans="1:11" s="39" customFormat="1">
      <c r="A55" s="116" t="s">
        <v>1174</v>
      </c>
      <c r="G55" s="51"/>
    </row>
    <row r="56" spans="1:11" s="39" customFormat="1">
      <c r="A56" s="116" t="s">
        <v>1771</v>
      </c>
    </row>
    <row r="57" spans="1:11" s="39" customFormat="1" ht="11.25" customHeight="1"/>
    <row r="58" spans="1:11" s="57" customFormat="1">
      <c r="A58" s="418"/>
      <c r="B58" s="433"/>
      <c r="C58" s="1089" t="s">
        <v>1151</v>
      </c>
      <c r="D58" s="1090"/>
      <c r="E58" s="1090"/>
      <c r="F58" s="1090"/>
      <c r="G58" s="1119"/>
      <c r="H58" s="442"/>
    </row>
    <row r="59" spans="1:11" s="57" customFormat="1">
      <c r="A59" s="122"/>
      <c r="B59" s="474"/>
      <c r="C59" s="442"/>
      <c r="D59" s="433"/>
      <c r="E59" s="1087" t="s">
        <v>1135</v>
      </c>
      <c r="F59" s="1097"/>
      <c r="G59" s="164"/>
      <c r="H59" s="474"/>
    </row>
    <row r="60" spans="1:11" s="57" customFormat="1">
      <c r="A60" s="122"/>
      <c r="B60" s="474"/>
      <c r="C60" s="474"/>
      <c r="D60" s="300" t="s">
        <v>1153</v>
      </c>
      <c r="E60" s="1095" t="s">
        <v>1155</v>
      </c>
      <c r="F60" s="1096"/>
      <c r="G60" s="300" t="s">
        <v>1170</v>
      </c>
      <c r="H60" s="474"/>
      <c r="K60" s="42"/>
    </row>
    <row r="61" spans="1:11" s="42" customFormat="1">
      <c r="A61" s="122"/>
      <c r="B61" s="474"/>
      <c r="C61" s="300"/>
      <c r="D61" s="300" t="s">
        <v>1157</v>
      </c>
      <c r="E61" s="1103" t="s">
        <v>1156</v>
      </c>
      <c r="F61" s="1104"/>
      <c r="G61" s="122" t="s">
        <v>1141</v>
      </c>
      <c r="H61" s="591" t="s">
        <v>1152</v>
      </c>
    </row>
    <row r="62" spans="1:11" s="57" customFormat="1" ht="63">
      <c r="A62" s="882" t="s">
        <v>1813</v>
      </c>
      <c r="B62" s="879" t="s">
        <v>1814</v>
      </c>
      <c r="C62" s="875" t="s">
        <v>1815</v>
      </c>
      <c r="D62" s="432" t="s">
        <v>1161</v>
      </c>
      <c r="E62" s="365" t="s">
        <v>1138</v>
      </c>
      <c r="F62" s="379" t="s">
        <v>1158</v>
      </c>
      <c r="G62" s="435" t="s">
        <v>1171</v>
      </c>
      <c r="H62" s="440" t="s">
        <v>1160</v>
      </c>
      <c r="K62" s="42"/>
    </row>
    <row r="63" spans="1:11" s="57" customFormat="1">
      <c r="A63" s="882" t="s">
        <v>1812</v>
      </c>
      <c r="B63" s="879"/>
      <c r="C63" s="875"/>
      <c r="D63" s="434"/>
      <c r="E63" s="132" t="s">
        <v>1163</v>
      </c>
      <c r="F63" s="440" t="s">
        <v>1162</v>
      </c>
      <c r="G63" s="431" t="s">
        <v>1172</v>
      </c>
      <c r="H63" s="474"/>
    </row>
    <row r="64" spans="1:11" s="37" customFormat="1">
      <c r="A64" s="468"/>
      <c r="B64" s="440"/>
      <c r="C64" s="432"/>
      <c r="D64" s="432"/>
      <c r="E64" s="132" t="s">
        <v>1165</v>
      </c>
      <c r="F64" s="441" t="s">
        <v>1164</v>
      </c>
      <c r="G64" s="431" t="s">
        <v>1173</v>
      </c>
      <c r="H64" s="440"/>
    </row>
    <row r="65" spans="1:8" s="37" customFormat="1">
      <c r="A65" s="468"/>
      <c r="B65" s="440"/>
      <c r="C65" s="432"/>
      <c r="D65" s="432"/>
      <c r="E65" s="132" t="s">
        <v>1167</v>
      </c>
      <c r="F65" s="116"/>
      <c r="G65" s="469"/>
      <c r="H65" s="440"/>
    </row>
    <row r="66" spans="1:8" s="52" customFormat="1" ht="12" customHeight="1">
      <c r="A66" s="59"/>
      <c r="B66" s="65"/>
      <c r="C66" s="819"/>
      <c r="D66" s="819"/>
      <c r="E66" s="819"/>
      <c r="F66" s="819"/>
      <c r="G66" s="819"/>
      <c r="H66" s="826"/>
    </row>
    <row r="67" spans="1:8">
      <c r="A67" s="564" t="s">
        <v>1625</v>
      </c>
      <c r="B67" s="552">
        <f>SUM(B68:B80)</f>
        <v>251732</v>
      </c>
      <c r="C67" s="811">
        <f>SUM(D67:G67)</f>
        <v>201690</v>
      </c>
      <c r="D67" s="813">
        <f>SUM(D68:D80)</f>
        <v>101592</v>
      </c>
      <c r="E67" s="813">
        <f>SUM(E68:E80)</f>
        <v>40397</v>
      </c>
      <c r="F67" s="813">
        <f t="shared" ref="F67:H67" si="7">SUM(F68:F80)</f>
        <v>26751</v>
      </c>
      <c r="G67" s="822">
        <f>SUM(G68:G80)</f>
        <v>32950</v>
      </c>
      <c r="H67" s="813">
        <f t="shared" si="7"/>
        <v>50042</v>
      </c>
    </row>
    <row r="68" spans="1:8">
      <c r="A68" s="83" t="s">
        <v>1622</v>
      </c>
      <c r="B68" s="553">
        <f>C68+H68</f>
        <v>19719</v>
      </c>
      <c r="C68" s="565">
        <f>SUM(D68:G68)</f>
        <v>6699</v>
      </c>
      <c r="D68" s="595">
        <v>3963</v>
      </c>
      <c r="E68" s="595">
        <v>464</v>
      </c>
      <c r="F68" s="595">
        <v>102</v>
      </c>
      <c r="G68" s="597">
        <v>2170</v>
      </c>
      <c r="H68" s="595">
        <v>13020</v>
      </c>
    </row>
    <row r="69" spans="1:8">
      <c r="A69" s="83" t="s">
        <v>1186</v>
      </c>
      <c r="B69" s="553">
        <f t="shared" ref="B69:B80" si="8">C69+H69</f>
        <v>15634</v>
      </c>
      <c r="C69" s="565">
        <f t="shared" ref="C69:C80" si="9">SUM(D69:G69)</f>
        <v>5126</v>
      </c>
      <c r="D69" s="595">
        <v>1682</v>
      </c>
      <c r="E69" s="595">
        <v>351</v>
      </c>
      <c r="F69" s="595">
        <v>560</v>
      </c>
      <c r="G69" s="597">
        <v>2533</v>
      </c>
      <c r="H69" s="595">
        <v>10508</v>
      </c>
    </row>
    <row r="70" spans="1:8">
      <c r="A70" s="83" t="s">
        <v>1187</v>
      </c>
      <c r="B70" s="553">
        <f t="shared" si="8"/>
        <v>17037</v>
      </c>
      <c r="C70" s="565">
        <f t="shared" si="9"/>
        <v>11105</v>
      </c>
      <c r="D70" s="595">
        <v>3663</v>
      </c>
      <c r="E70" s="595">
        <v>841</v>
      </c>
      <c r="F70" s="595">
        <v>639</v>
      </c>
      <c r="G70" s="597">
        <v>5962</v>
      </c>
      <c r="H70" s="595">
        <v>5932</v>
      </c>
    </row>
    <row r="71" spans="1:8">
      <c r="A71" s="83" t="s">
        <v>1188</v>
      </c>
      <c r="B71" s="553">
        <f t="shared" si="8"/>
        <v>14686</v>
      </c>
      <c r="C71" s="565">
        <f t="shared" si="9"/>
        <v>13220</v>
      </c>
      <c r="D71" s="595">
        <v>4661</v>
      </c>
      <c r="E71" s="595">
        <v>1156</v>
      </c>
      <c r="F71" s="595">
        <v>1903</v>
      </c>
      <c r="G71" s="597">
        <v>5500</v>
      </c>
      <c r="H71" s="595">
        <v>1466</v>
      </c>
    </row>
    <row r="72" spans="1:8">
      <c r="A72" s="83" t="s">
        <v>1189</v>
      </c>
      <c r="B72" s="553">
        <f t="shared" si="8"/>
        <v>18233</v>
      </c>
      <c r="C72" s="565">
        <f t="shared" si="9"/>
        <v>16969</v>
      </c>
      <c r="D72" s="595">
        <v>8643</v>
      </c>
      <c r="E72" s="595">
        <v>2311</v>
      </c>
      <c r="F72" s="595">
        <v>1683</v>
      </c>
      <c r="G72" s="597">
        <v>4332</v>
      </c>
      <c r="H72" s="595">
        <v>1264</v>
      </c>
    </row>
    <row r="73" spans="1:8">
      <c r="A73" s="83" t="s">
        <v>1190</v>
      </c>
      <c r="B73" s="553">
        <f t="shared" si="8"/>
        <v>18374</v>
      </c>
      <c r="C73" s="565">
        <f t="shared" si="9"/>
        <v>17644</v>
      </c>
      <c r="D73" s="595">
        <v>7586</v>
      </c>
      <c r="E73" s="595">
        <v>3792</v>
      </c>
      <c r="F73" s="595">
        <v>3314</v>
      </c>
      <c r="G73" s="597">
        <v>2952</v>
      </c>
      <c r="H73" s="595">
        <v>730</v>
      </c>
    </row>
    <row r="74" spans="1:8">
      <c r="A74" s="83" t="s">
        <v>1191</v>
      </c>
      <c r="B74" s="553">
        <f t="shared" si="8"/>
        <v>21119</v>
      </c>
      <c r="C74" s="565">
        <f t="shared" si="9"/>
        <v>20469</v>
      </c>
      <c r="D74" s="595">
        <v>10580</v>
      </c>
      <c r="E74" s="595">
        <v>5354</v>
      </c>
      <c r="F74" s="595">
        <v>2872</v>
      </c>
      <c r="G74" s="597">
        <v>1663</v>
      </c>
      <c r="H74" s="595">
        <v>650</v>
      </c>
    </row>
    <row r="75" spans="1:8">
      <c r="A75" s="83" t="s">
        <v>1192</v>
      </c>
      <c r="B75" s="553">
        <f t="shared" si="8"/>
        <v>26452</v>
      </c>
      <c r="C75" s="565">
        <f t="shared" si="9"/>
        <v>26141</v>
      </c>
      <c r="D75" s="595">
        <v>13809</v>
      </c>
      <c r="E75" s="595">
        <v>7738</v>
      </c>
      <c r="F75" s="595">
        <v>3517</v>
      </c>
      <c r="G75" s="597">
        <v>1077</v>
      </c>
      <c r="H75" s="595">
        <v>311</v>
      </c>
    </row>
    <row r="76" spans="1:8">
      <c r="A76" s="83" t="s">
        <v>1193</v>
      </c>
      <c r="B76" s="553">
        <f t="shared" si="8"/>
        <v>32364</v>
      </c>
      <c r="C76" s="565">
        <f t="shared" si="9"/>
        <v>31910</v>
      </c>
      <c r="D76" s="595">
        <v>15934</v>
      </c>
      <c r="E76" s="595">
        <v>7804</v>
      </c>
      <c r="F76" s="595">
        <v>6302</v>
      </c>
      <c r="G76" s="597">
        <v>1870</v>
      </c>
      <c r="H76" s="595">
        <v>454</v>
      </c>
    </row>
    <row r="77" spans="1:8">
      <c r="A77" s="83" t="s">
        <v>1194</v>
      </c>
      <c r="B77" s="553">
        <f t="shared" si="8"/>
        <v>22449</v>
      </c>
      <c r="C77" s="565">
        <f t="shared" si="9"/>
        <v>21810</v>
      </c>
      <c r="D77" s="595">
        <v>12367</v>
      </c>
      <c r="E77" s="595">
        <v>6258</v>
      </c>
      <c r="F77" s="595">
        <v>2328</v>
      </c>
      <c r="G77" s="597">
        <v>857</v>
      </c>
      <c r="H77" s="595">
        <v>639</v>
      </c>
    </row>
    <row r="78" spans="1:8">
      <c r="A78" s="83" t="s">
        <v>1195</v>
      </c>
      <c r="B78" s="553">
        <f t="shared" si="8"/>
        <v>14270</v>
      </c>
      <c r="C78" s="565">
        <f t="shared" si="9"/>
        <v>13156</v>
      </c>
      <c r="D78" s="595">
        <v>8251</v>
      </c>
      <c r="E78" s="595">
        <v>2645</v>
      </c>
      <c r="F78" s="595">
        <v>1450</v>
      </c>
      <c r="G78" s="597">
        <v>810</v>
      </c>
      <c r="H78" s="595">
        <v>1114</v>
      </c>
    </row>
    <row r="79" spans="1:8">
      <c r="A79" s="83" t="s">
        <v>1196</v>
      </c>
      <c r="B79" s="553">
        <f t="shared" si="8"/>
        <v>11628</v>
      </c>
      <c r="C79" s="565">
        <f t="shared" si="9"/>
        <v>8326</v>
      </c>
      <c r="D79" s="595">
        <v>4377</v>
      </c>
      <c r="E79" s="595">
        <v>955</v>
      </c>
      <c r="F79" s="595">
        <v>831</v>
      </c>
      <c r="G79" s="597">
        <v>2163</v>
      </c>
      <c r="H79" s="595">
        <v>3302</v>
      </c>
    </row>
    <row r="80" spans="1:8">
      <c r="A80" s="115" t="s">
        <v>1623</v>
      </c>
      <c r="B80" s="554">
        <f t="shared" si="8"/>
        <v>19767</v>
      </c>
      <c r="C80" s="560">
        <f t="shared" si="9"/>
        <v>9115</v>
      </c>
      <c r="D80" s="801">
        <v>6076</v>
      </c>
      <c r="E80" s="801">
        <v>728</v>
      </c>
      <c r="F80" s="801">
        <v>1250</v>
      </c>
      <c r="G80" s="820">
        <v>1061</v>
      </c>
      <c r="H80" s="801">
        <v>10652</v>
      </c>
    </row>
    <row r="81" spans="2:8">
      <c r="B81" s="43"/>
      <c r="C81" s="43"/>
      <c r="D81" s="43"/>
      <c r="E81" s="43"/>
      <c r="F81" s="43"/>
      <c r="G81" s="43"/>
      <c r="H81" s="43"/>
    </row>
    <row r="82" spans="2:8">
      <c r="B82" s="43"/>
      <c r="C82" s="43"/>
      <c r="D82" s="43"/>
      <c r="E82" s="43"/>
      <c r="F82" s="43"/>
      <c r="G82" s="43"/>
      <c r="H82" s="43"/>
    </row>
    <row r="83" spans="2:8">
      <c r="B83" s="43"/>
      <c r="C83" s="43"/>
      <c r="D83" s="43"/>
      <c r="E83" s="43"/>
      <c r="F83" s="43"/>
      <c r="G83" s="43"/>
      <c r="H83" s="43"/>
    </row>
    <row r="84" spans="2:8">
      <c r="B84" s="43"/>
      <c r="C84" s="43"/>
      <c r="D84" s="43"/>
      <c r="E84" s="43"/>
      <c r="F84" s="43"/>
      <c r="G84" s="43"/>
      <c r="H84" s="43"/>
    </row>
    <row r="85" spans="2:8">
      <c r="B85" s="43"/>
      <c r="C85" s="43"/>
      <c r="D85" s="43"/>
      <c r="E85" s="43"/>
      <c r="F85" s="43"/>
      <c r="G85" s="43"/>
      <c r="H85" s="43"/>
    </row>
    <row r="86" spans="2:8">
      <c r="B86" s="43"/>
      <c r="C86" s="43"/>
      <c r="D86" s="43"/>
      <c r="E86" s="43"/>
      <c r="F86" s="43"/>
      <c r="G86" s="43"/>
      <c r="H86" s="43"/>
    </row>
    <row r="87" spans="2:8">
      <c r="B87" s="43"/>
      <c r="C87" s="43"/>
      <c r="D87" s="43"/>
      <c r="E87" s="43"/>
      <c r="F87" s="43"/>
      <c r="G87" s="43"/>
      <c r="H87" s="43"/>
    </row>
    <row r="88" spans="2:8">
      <c r="B88" s="43"/>
      <c r="C88" s="43"/>
      <c r="D88" s="43"/>
      <c r="E88" s="43"/>
      <c r="F88" s="43"/>
      <c r="G88" s="43"/>
      <c r="H88" s="43"/>
    </row>
    <row r="89" spans="2:8">
      <c r="B89" s="43"/>
      <c r="C89" s="43"/>
      <c r="D89" s="43"/>
      <c r="E89" s="43"/>
      <c r="F89" s="43"/>
      <c r="G89" s="43"/>
      <c r="H89" s="43"/>
    </row>
    <row r="90" spans="2:8">
      <c r="B90" s="43"/>
      <c r="C90" s="43"/>
      <c r="D90" s="43"/>
      <c r="E90" s="43"/>
      <c r="F90" s="43"/>
      <c r="G90" s="43"/>
      <c r="H90" s="43"/>
    </row>
    <row r="91" spans="2:8">
      <c r="B91" s="43"/>
      <c r="C91" s="43"/>
      <c r="D91" s="43"/>
      <c r="E91" s="43"/>
      <c r="F91" s="43"/>
      <c r="G91" s="43"/>
      <c r="H91" s="43"/>
    </row>
    <row r="92" spans="2:8">
      <c r="B92" s="43"/>
      <c r="C92" s="43"/>
      <c r="D92" s="43"/>
      <c r="E92" s="43"/>
      <c r="F92" s="43"/>
      <c r="G92" s="43"/>
      <c r="H92" s="43"/>
    </row>
    <row r="93" spans="2:8">
      <c r="B93" s="43"/>
      <c r="C93" s="43"/>
      <c r="D93" s="43"/>
      <c r="E93" s="43"/>
      <c r="F93" s="43"/>
      <c r="G93" s="43"/>
      <c r="H93" s="43"/>
    </row>
    <row r="94" spans="2:8">
      <c r="B94" s="43"/>
      <c r="C94" s="43"/>
      <c r="D94" s="43"/>
      <c r="E94" s="43"/>
      <c r="F94" s="43"/>
      <c r="G94" s="43"/>
      <c r="H94" s="43"/>
    </row>
    <row r="95" spans="2:8">
      <c r="B95" s="43"/>
      <c r="C95" s="43"/>
      <c r="D95" s="43"/>
      <c r="E95" s="43"/>
      <c r="F95" s="43"/>
      <c r="G95" s="43"/>
      <c r="H95" s="43"/>
    </row>
    <row r="96" spans="2:8">
      <c r="B96" s="43"/>
      <c r="C96" s="43"/>
      <c r="D96" s="43"/>
      <c r="E96" s="43"/>
      <c r="F96" s="43"/>
      <c r="G96" s="43"/>
      <c r="H96" s="43"/>
    </row>
    <row r="97" spans="2:8">
      <c r="B97" s="43"/>
      <c r="C97" s="43"/>
      <c r="D97" s="43"/>
      <c r="E97" s="43"/>
      <c r="F97" s="43"/>
      <c r="G97" s="43"/>
      <c r="H97" s="43"/>
    </row>
    <row r="98" spans="2:8">
      <c r="B98" s="43"/>
      <c r="C98" s="43"/>
      <c r="D98" s="43"/>
      <c r="E98" s="43"/>
      <c r="F98" s="43"/>
      <c r="G98" s="43"/>
      <c r="H98" s="43"/>
    </row>
    <row r="99" spans="2:8">
      <c r="B99" s="43"/>
      <c r="C99" s="43"/>
      <c r="D99" s="43"/>
      <c r="E99" s="43"/>
      <c r="F99" s="43"/>
      <c r="G99" s="43"/>
      <c r="H99" s="43"/>
    </row>
    <row r="100" spans="2:8">
      <c r="B100" s="43"/>
      <c r="C100" s="43"/>
      <c r="D100" s="43"/>
      <c r="E100" s="43"/>
      <c r="F100" s="43"/>
      <c r="G100" s="43"/>
      <c r="H100" s="43"/>
    </row>
    <row r="101" spans="2:8">
      <c r="B101" s="43"/>
      <c r="C101" s="43"/>
      <c r="D101" s="43"/>
      <c r="E101" s="43"/>
      <c r="F101" s="43"/>
      <c r="G101" s="43"/>
      <c r="H101" s="43"/>
    </row>
    <row r="102" spans="2:8">
      <c r="B102" s="43"/>
      <c r="C102" s="43"/>
      <c r="D102" s="43"/>
      <c r="E102" s="43"/>
      <c r="F102" s="43"/>
      <c r="G102" s="43"/>
      <c r="H102" s="43"/>
    </row>
    <row r="103" spans="2:8">
      <c r="B103" s="43"/>
      <c r="C103" s="43"/>
      <c r="D103" s="43"/>
      <c r="E103" s="43"/>
      <c r="F103" s="43"/>
      <c r="G103" s="43"/>
      <c r="H103" s="43"/>
    </row>
    <row r="104" spans="2:8">
      <c r="B104" s="43"/>
      <c r="C104" s="43"/>
      <c r="D104" s="43"/>
      <c r="E104" s="43"/>
      <c r="F104" s="43"/>
      <c r="G104" s="43"/>
      <c r="H104" s="43"/>
    </row>
    <row r="105" spans="2:8">
      <c r="B105" s="43"/>
      <c r="C105" s="43"/>
      <c r="D105" s="43"/>
      <c r="E105" s="43"/>
      <c r="F105" s="43"/>
      <c r="G105" s="43"/>
      <c r="H105" s="43"/>
    </row>
    <row r="106" spans="2:8">
      <c r="B106" s="43"/>
      <c r="C106" s="43"/>
      <c r="D106" s="43"/>
      <c r="E106" s="43"/>
      <c r="F106" s="43"/>
      <c r="G106" s="43"/>
      <c r="H106" s="43"/>
    </row>
    <row r="107" spans="2:8">
      <c r="B107" s="43"/>
      <c r="C107" s="43"/>
      <c r="D107" s="43"/>
      <c r="E107" s="43"/>
      <c r="F107" s="43"/>
      <c r="G107" s="43"/>
      <c r="H107" s="43"/>
    </row>
    <row r="108" spans="2:8">
      <c r="B108" s="43"/>
      <c r="C108" s="43"/>
      <c r="D108" s="43"/>
      <c r="E108" s="43"/>
      <c r="F108" s="43"/>
      <c r="G108" s="43"/>
      <c r="H108" s="43"/>
    </row>
    <row r="109" spans="2:8">
      <c r="B109" s="43"/>
      <c r="C109" s="43"/>
      <c r="D109" s="43"/>
      <c r="E109" s="43"/>
      <c r="F109" s="43"/>
      <c r="G109" s="43"/>
      <c r="H109" s="43"/>
    </row>
  </sheetData>
  <mergeCells count="12">
    <mergeCell ref="E61:F61"/>
    <mergeCell ref="C4:G4"/>
    <mergeCell ref="E5:F5"/>
    <mergeCell ref="E6:F6"/>
    <mergeCell ref="E7:F7"/>
    <mergeCell ref="C31:G31"/>
    <mergeCell ref="E32:F32"/>
    <mergeCell ref="E33:F33"/>
    <mergeCell ref="E34:F34"/>
    <mergeCell ref="C58:G58"/>
    <mergeCell ref="E59:F59"/>
    <mergeCell ref="E60:F60"/>
  </mergeCells>
  <printOptions horizontalCentered="1"/>
  <pageMargins left="0.39370078740157483" right="0.39370078740157483" top="0.78740157480314965" bottom="0.39370078740157483" header="0.19685039370078741" footer="0.19685039370078741"/>
  <pageSetup paperSize="9" scale="85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>
  <sheetPr>
    <tabColor rgb="FF00B050"/>
  </sheetPr>
  <dimension ref="A1:J69"/>
  <sheetViews>
    <sheetView workbookViewId="0">
      <selection activeCell="E20" sqref="E20"/>
    </sheetView>
  </sheetViews>
  <sheetFormatPr defaultRowHeight="21"/>
  <cols>
    <col min="1" max="1" width="23.75" style="620" customWidth="1"/>
    <col min="2" max="10" width="13.5" style="605" customWidth="1"/>
    <col min="11" max="16384" width="9" style="605"/>
  </cols>
  <sheetData>
    <row r="1" spans="1:10" s="598" customFormat="1" ht="24" customHeight="1">
      <c r="A1" s="602" t="s">
        <v>1175</v>
      </c>
    </row>
    <row r="2" spans="1:10" s="598" customFormat="1" ht="24" customHeight="1">
      <c r="A2" s="602" t="s">
        <v>1817</v>
      </c>
    </row>
    <row r="3" spans="1:10" s="598" customFormat="1" ht="24" customHeight="1">
      <c r="A3" s="602" t="s">
        <v>1176</v>
      </c>
      <c r="G3" s="606"/>
    </row>
    <row r="4" spans="1:10" s="598" customFormat="1" ht="24" customHeight="1">
      <c r="A4" s="602" t="s">
        <v>1177</v>
      </c>
    </row>
    <row r="5" spans="1:10" s="607" customFormat="1" ht="24" customHeight="1">
      <c r="A5" s="600"/>
      <c r="B5" s="600"/>
      <c r="C5" s="600"/>
      <c r="D5" s="600"/>
      <c r="E5" s="600"/>
      <c r="F5" s="600"/>
      <c r="G5" s="600"/>
      <c r="H5" s="600"/>
      <c r="I5" s="600"/>
      <c r="J5" s="600"/>
    </row>
    <row r="6" spans="1:10" s="607" customFormat="1" ht="24" customHeight="1">
      <c r="A6" s="712" t="s">
        <v>1178</v>
      </c>
      <c r="B6" s="609" t="s">
        <v>118</v>
      </c>
      <c r="C6" s="1137" t="s">
        <v>1179</v>
      </c>
      <c r="D6" s="1140"/>
      <c r="E6" s="1140"/>
      <c r="F6" s="1140"/>
      <c r="G6" s="1140"/>
      <c r="H6" s="1140"/>
      <c r="I6" s="1140"/>
      <c r="J6" s="1140"/>
    </row>
    <row r="7" spans="1:10" s="607" customFormat="1" ht="24" customHeight="1">
      <c r="A7" s="608" t="s">
        <v>1180</v>
      </c>
      <c r="B7" s="609" t="s">
        <v>36</v>
      </c>
      <c r="C7" s="610" t="s">
        <v>1181</v>
      </c>
      <c r="D7" s="1138" t="s">
        <v>913</v>
      </c>
      <c r="E7" s="1138" t="s">
        <v>914</v>
      </c>
      <c r="F7" s="1138" t="s">
        <v>915</v>
      </c>
      <c r="G7" s="1138" t="s">
        <v>916</v>
      </c>
      <c r="H7" s="1138" t="s">
        <v>917</v>
      </c>
      <c r="I7" s="1138" t="s">
        <v>918</v>
      </c>
      <c r="J7" s="611" t="s">
        <v>919</v>
      </c>
    </row>
    <row r="8" spans="1:10" s="607" customFormat="1" ht="24" customHeight="1">
      <c r="A8" s="612"/>
      <c r="B8" s="838"/>
      <c r="C8" s="831" t="s">
        <v>1182</v>
      </c>
      <c r="D8" s="1139"/>
      <c r="E8" s="1139"/>
      <c r="F8" s="1139"/>
      <c r="G8" s="1139"/>
      <c r="H8" s="1139"/>
      <c r="I8" s="1139"/>
      <c r="J8" s="832" t="s">
        <v>1183</v>
      </c>
    </row>
    <row r="9" spans="1:10" ht="24" customHeight="1">
      <c r="A9" s="614" t="s">
        <v>1184</v>
      </c>
      <c r="B9" s="661">
        <f>SUM(C9:J9)</f>
        <v>145056</v>
      </c>
      <c r="C9" s="833">
        <f>SUM(C10:C22)</f>
        <v>10841</v>
      </c>
      <c r="D9" s="833">
        <f t="shared" ref="D9:I9" si="0">SUM(D10:D22)</f>
        <v>26193</v>
      </c>
      <c r="E9" s="833">
        <f t="shared" si="0"/>
        <v>20604</v>
      </c>
      <c r="F9" s="833">
        <f t="shared" si="0"/>
        <v>40962</v>
      </c>
      <c r="G9" s="833">
        <f t="shared" si="0"/>
        <v>32632</v>
      </c>
      <c r="H9" s="833">
        <f t="shared" si="0"/>
        <v>9036</v>
      </c>
      <c r="I9" s="833">
        <f t="shared" si="0"/>
        <v>4312</v>
      </c>
      <c r="J9" s="833">
        <f>SUM(J10:J22)</f>
        <v>476</v>
      </c>
    </row>
    <row r="10" spans="1:10" ht="24" customHeight="1">
      <c r="A10" s="615" t="s">
        <v>1185</v>
      </c>
      <c r="B10" s="616">
        <f>SUM(C10:J10)</f>
        <v>17</v>
      </c>
      <c r="C10" s="599">
        <v>4</v>
      </c>
      <c r="D10" s="599" t="s">
        <v>53</v>
      </c>
      <c r="E10" s="599">
        <v>4</v>
      </c>
      <c r="F10" s="599">
        <v>8</v>
      </c>
      <c r="G10" s="599" t="s">
        <v>53</v>
      </c>
      <c r="H10" s="599" t="s">
        <v>53</v>
      </c>
      <c r="I10" s="599">
        <v>1</v>
      </c>
      <c r="J10" s="599" t="s">
        <v>53</v>
      </c>
    </row>
    <row r="11" spans="1:10" ht="24" customHeight="1">
      <c r="A11" s="615" t="s">
        <v>1186</v>
      </c>
      <c r="B11" s="616">
        <f>SUM(C11:J11)</f>
        <v>101</v>
      </c>
      <c r="C11" s="599">
        <v>8</v>
      </c>
      <c r="D11" s="599">
        <v>13</v>
      </c>
      <c r="E11" s="599">
        <f t="shared" ref="D11:J22" si="1">E33+E57</f>
        <v>8</v>
      </c>
      <c r="F11" s="599">
        <f t="shared" si="1"/>
        <v>32</v>
      </c>
      <c r="G11" s="599">
        <f t="shared" si="1"/>
        <v>24</v>
      </c>
      <c r="H11" s="599">
        <f t="shared" si="1"/>
        <v>12</v>
      </c>
      <c r="I11" s="599">
        <v>4</v>
      </c>
      <c r="J11" s="599" t="s">
        <v>53</v>
      </c>
    </row>
    <row r="12" spans="1:10" ht="24" customHeight="1">
      <c r="A12" s="615" t="s">
        <v>1187</v>
      </c>
      <c r="B12" s="616">
        <f t="shared" ref="B12:B22" si="2">SUM(C12:J12)</f>
        <v>1013</v>
      </c>
      <c r="C12" s="599">
        <f>C34+C58</f>
        <v>89</v>
      </c>
      <c r="D12" s="599">
        <f t="shared" si="1"/>
        <v>213</v>
      </c>
      <c r="E12" s="599">
        <f t="shared" si="1"/>
        <v>90</v>
      </c>
      <c r="F12" s="599">
        <f t="shared" si="1"/>
        <v>276</v>
      </c>
      <c r="G12" s="599">
        <f t="shared" si="1"/>
        <v>249</v>
      </c>
      <c r="H12" s="599">
        <f t="shared" si="1"/>
        <v>60</v>
      </c>
      <c r="I12" s="599">
        <f t="shared" si="1"/>
        <v>36</v>
      </c>
      <c r="J12" s="599" t="s">
        <v>53</v>
      </c>
    </row>
    <row r="13" spans="1:10" ht="24" customHeight="1">
      <c r="A13" s="615" t="s">
        <v>1188</v>
      </c>
      <c r="B13" s="616">
        <f t="shared" si="2"/>
        <v>2431</v>
      </c>
      <c r="C13" s="599">
        <f t="shared" ref="C13:C22" si="3">C35+C59</f>
        <v>169</v>
      </c>
      <c r="D13" s="599">
        <f t="shared" si="1"/>
        <v>398</v>
      </c>
      <c r="E13" s="599">
        <f t="shared" si="1"/>
        <v>248</v>
      </c>
      <c r="F13" s="599">
        <f t="shared" si="1"/>
        <v>611</v>
      </c>
      <c r="G13" s="599">
        <f t="shared" si="1"/>
        <v>611</v>
      </c>
      <c r="H13" s="599">
        <f t="shared" si="1"/>
        <v>249</v>
      </c>
      <c r="I13" s="599">
        <f t="shared" si="1"/>
        <v>121</v>
      </c>
      <c r="J13" s="599">
        <f>J35+J59</f>
        <v>24</v>
      </c>
    </row>
    <row r="14" spans="1:10" ht="24" customHeight="1">
      <c r="A14" s="615" t="s">
        <v>1189</v>
      </c>
      <c r="B14" s="616">
        <f t="shared" si="2"/>
        <v>5423</v>
      </c>
      <c r="C14" s="599">
        <f t="shared" si="3"/>
        <v>410</v>
      </c>
      <c r="D14" s="599">
        <f t="shared" si="1"/>
        <v>892</v>
      </c>
      <c r="E14" s="599">
        <f t="shared" si="1"/>
        <v>621</v>
      </c>
      <c r="F14" s="599">
        <f t="shared" si="1"/>
        <v>1436</v>
      </c>
      <c r="G14" s="599">
        <f t="shared" si="1"/>
        <v>1361</v>
      </c>
      <c r="H14" s="599">
        <f t="shared" si="1"/>
        <v>501</v>
      </c>
      <c r="I14" s="599">
        <f t="shared" si="1"/>
        <v>165</v>
      </c>
      <c r="J14" s="599">
        <f t="shared" si="1"/>
        <v>37</v>
      </c>
    </row>
    <row r="15" spans="1:10" ht="24" customHeight="1">
      <c r="A15" s="615" t="s">
        <v>1190</v>
      </c>
      <c r="B15" s="616">
        <f t="shared" si="2"/>
        <v>9220</v>
      </c>
      <c r="C15" s="599">
        <f t="shared" si="3"/>
        <v>609</v>
      </c>
      <c r="D15" s="599">
        <f t="shared" si="1"/>
        <v>1511</v>
      </c>
      <c r="E15" s="599">
        <f t="shared" si="1"/>
        <v>1102</v>
      </c>
      <c r="F15" s="599">
        <f t="shared" si="1"/>
        <v>2505</v>
      </c>
      <c r="G15" s="599">
        <f t="shared" si="1"/>
        <v>2345</v>
      </c>
      <c r="H15" s="599">
        <f t="shared" si="1"/>
        <v>742</v>
      </c>
      <c r="I15" s="599">
        <f t="shared" si="1"/>
        <v>337</v>
      </c>
      <c r="J15" s="599">
        <f t="shared" si="1"/>
        <v>69</v>
      </c>
    </row>
    <row r="16" spans="1:10" ht="24" customHeight="1">
      <c r="A16" s="615" t="s">
        <v>1191</v>
      </c>
      <c r="B16" s="616">
        <f t="shared" si="2"/>
        <v>15529</v>
      </c>
      <c r="C16" s="599">
        <f t="shared" si="3"/>
        <v>875</v>
      </c>
      <c r="D16" s="599">
        <f t="shared" si="1"/>
        <v>2607</v>
      </c>
      <c r="E16" s="599">
        <f t="shared" si="1"/>
        <v>2042</v>
      </c>
      <c r="F16" s="599">
        <f t="shared" si="1"/>
        <v>4247</v>
      </c>
      <c r="G16" s="599">
        <f t="shared" si="1"/>
        <v>3908</v>
      </c>
      <c r="H16" s="599">
        <f t="shared" si="1"/>
        <v>1204</v>
      </c>
      <c r="I16" s="599">
        <f t="shared" si="1"/>
        <v>595</v>
      </c>
      <c r="J16" s="599">
        <f t="shared" si="1"/>
        <v>51</v>
      </c>
    </row>
    <row r="17" spans="1:10" ht="24" customHeight="1">
      <c r="A17" s="615" t="s">
        <v>1192</v>
      </c>
      <c r="B17" s="616">
        <f t="shared" si="2"/>
        <v>22707</v>
      </c>
      <c r="C17" s="599">
        <f t="shared" si="3"/>
        <v>1363</v>
      </c>
      <c r="D17" s="599">
        <f t="shared" si="1"/>
        <v>3737</v>
      </c>
      <c r="E17" s="599">
        <f t="shared" si="1"/>
        <v>3190</v>
      </c>
      <c r="F17" s="599">
        <f t="shared" si="1"/>
        <v>6291</v>
      </c>
      <c r="G17" s="599">
        <f t="shared" si="1"/>
        <v>5575</v>
      </c>
      <c r="H17" s="599">
        <f t="shared" si="1"/>
        <v>1633</v>
      </c>
      <c r="I17" s="599">
        <f t="shared" si="1"/>
        <v>829</v>
      </c>
      <c r="J17" s="599">
        <f t="shared" si="1"/>
        <v>89</v>
      </c>
    </row>
    <row r="18" spans="1:10" ht="24" customHeight="1">
      <c r="A18" s="615" t="s">
        <v>1193</v>
      </c>
      <c r="B18" s="616">
        <f t="shared" si="2"/>
        <v>26987</v>
      </c>
      <c r="C18" s="599">
        <v>1642</v>
      </c>
      <c r="D18" s="599">
        <f t="shared" si="1"/>
        <v>4946</v>
      </c>
      <c r="E18" s="599">
        <f t="shared" si="1"/>
        <v>3709</v>
      </c>
      <c r="F18" s="599">
        <f t="shared" si="1"/>
        <v>7970</v>
      </c>
      <c r="G18" s="599">
        <f t="shared" si="1"/>
        <v>6253</v>
      </c>
      <c r="H18" s="599">
        <f t="shared" si="1"/>
        <v>1661</v>
      </c>
      <c r="I18" s="599">
        <f t="shared" si="1"/>
        <v>750</v>
      </c>
      <c r="J18" s="599">
        <v>56</v>
      </c>
    </row>
    <row r="19" spans="1:10" ht="24" customHeight="1">
      <c r="A19" s="615" t="s">
        <v>1194</v>
      </c>
      <c r="B19" s="616">
        <f t="shared" si="2"/>
        <v>26096</v>
      </c>
      <c r="C19" s="599">
        <f t="shared" si="3"/>
        <v>1695</v>
      </c>
      <c r="D19" s="599">
        <f t="shared" si="1"/>
        <v>4529</v>
      </c>
      <c r="E19" s="599">
        <f t="shared" si="1"/>
        <v>3972</v>
      </c>
      <c r="F19" s="599">
        <f t="shared" si="1"/>
        <v>7828</v>
      </c>
      <c r="G19" s="599">
        <f t="shared" si="1"/>
        <v>5849</v>
      </c>
      <c r="H19" s="599">
        <f t="shared" si="1"/>
        <v>1375</v>
      </c>
      <c r="I19" s="599">
        <f t="shared" si="1"/>
        <v>771</v>
      </c>
      <c r="J19" s="599">
        <f t="shared" si="1"/>
        <v>77</v>
      </c>
    </row>
    <row r="20" spans="1:10" ht="24" customHeight="1">
      <c r="A20" s="615" t="s">
        <v>1195</v>
      </c>
      <c r="B20" s="616">
        <f t="shared" si="2"/>
        <v>16910</v>
      </c>
      <c r="C20" s="599">
        <f t="shared" si="3"/>
        <v>1341</v>
      </c>
      <c r="D20" s="599">
        <f t="shared" si="1"/>
        <v>3258</v>
      </c>
      <c r="E20" s="599">
        <f t="shared" si="1"/>
        <v>2623</v>
      </c>
      <c r="F20" s="599">
        <f t="shared" si="1"/>
        <v>4988</v>
      </c>
      <c r="G20" s="599">
        <f t="shared" si="1"/>
        <v>3407</v>
      </c>
      <c r="H20" s="599">
        <f t="shared" si="1"/>
        <v>865</v>
      </c>
      <c r="I20" s="599">
        <f t="shared" si="1"/>
        <v>383</v>
      </c>
      <c r="J20" s="599">
        <f t="shared" si="1"/>
        <v>45</v>
      </c>
    </row>
    <row r="21" spans="1:10" ht="24" customHeight="1">
      <c r="A21" s="615" t="s">
        <v>1196</v>
      </c>
      <c r="B21" s="616">
        <f t="shared" si="2"/>
        <v>8625</v>
      </c>
      <c r="C21" s="599">
        <f t="shared" si="3"/>
        <v>922</v>
      </c>
      <c r="D21" s="599">
        <f t="shared" si="1"/>
        <v>1845</v>
      </c>
      <c r="E21" s="599">
        <f t="shared" si="1"/>
        <v>1442</v>
      </c>
      <c r="F21" s="599">
        <f t="shared" si="1"/>
        <v>2353</v>
      </c>
      <c r="G21" s="599">
        <f t="shared" si="1"/>
        <v>1524</v>
      </c>
      <c r="H21" s="599">
        <f t="shared" si="1"/>
        <v>343</v>
      </c>
      <c r="I21" s="599">
        <f t="shared" si="1"/>
        <v>180</v>
      </c>
      <c r="J21" s="599">
        <f t="shared" si="1"/>
        <v>16</v>
      </c>
    </row>
    <row r="22" spans="1:10" ht="24" customHeight="1">
      <c r="A22" s="615" t="s">
        <v>1197</v>
      </c>
      <c r="B22" s="616">
        <f t="shared" si="2"/>
        <v>9997</v>
      </c>
      <c r="C22" s="599">
        <f t="shared" si="3"/>
        <v>1714</v>
      </c>
      <c r="D22" s="599">
        <f t="shared" si="1"/>
        <v>2244</v>
      </c>
      <c r="E22" s="599">
        <f t="shared" si="1"/>
        <v>1553</v>
      </c>
      <c r="F22" s="599">
        <f t="shared" si="1"/>
        <v>2417</v>
      </c>
      <c r="G22" s="599">
        <f t="shared" si="1"/>
        <v>1526</v>
      </c>
      <c r="H22" s="599">
        <f t="shared" si="1"/>
        <v>391</v>
      </c>
      <c r="I22" s="599">
        <f t="shared" si="1"/>
        <v>140</v>
      </c>
      <c r="J22" s="599">
        <f t="shared" si="1"/>
        <v>12</v>
      </c>
    </row>
    <row r="23" spans="1:10" ht="24" customHeight="1">
      <c r="A23" s="615"/>
      <c r="B23" s="599"/>
      <c r="C23" s="599"/>
      <c r="D23" s="599"/>
      <c r="E23" s="599"/>
      <c r="F23" s="599"/>
      <c r="G23" s="599"/>
      <c r="H23" s="599"/>
      <c r="I23" s="599"/>
      <c r="J23" s="599"/>
    </row>
    <row r="24" spans="1:10" ht="24" customHeight="1">
      <c r="A24" s="615"/>
      <c r="B24" s="599"/>
      <c r="C24" s="599"/>
      <c r="D24" s="599"/>
      <c r="E24" s="599"/>
      <c r="F24" s="599"/>
      <c r="G24" s="599"/>
      <c r="H24" s="599"/>
      <c r="I24" s="599"/>
      <c r="J24" s="599"/>
    </row>
    <row r="25" spans="1:10" s="598" customFormat="1" ht="24" customHeight="1">
      <c r="A25" s="602" t="s">
        <v>1198</v>
      </c>
      <c r="G25" s="606"/>
    </row>
    <row r="26" spans="1:10" s="598" customFormat="1" ht="24" customHeight="1">
      <c r="A26" s="602" t="s">
        <v>1199</v>
      </c>
    </row>
    <row r="27" spans="1:10" s="607" customFormat="1" ht="24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</row>
    <row r="28" spans="1:10" s="607" customFormat="1" ht="24" customHeight="1">
      <c r="A28" s="712" t="s">
        <v>1178</v>
      </c>
      <c r="B28" s="609" t="s">
        <v>118</v>
      </c>
      <c r="C28" s="1137" t="s">
        <v>1179</v>
      </c>
      <c r="D28" s="1140"/>
      <c r="E28" s="1140"/>
      <c r="F28" s="1140"/>
      <c r="G28" s="1140"/>
      <c r="H28" s="1140"/>
      <c r="I28" s="1140"/>
      <c r="J28" s="1140"/>
    </row>
    <row r="29" spans="1:10" s="607" customFormat="1" ht="24" customHeight="1">
      <c r="A29" s="608" t="s">
        <v>1180</v>
      </c>
      <c r="B29" s="609" t="s">
        <v>36</v>
      </c>
      <c r="C29" s="610" t="s">
        <v>1181</v>
      </c>
      <c r="D29" s="1138" t="s">
        <v>913</v>
      </c>
      <c r="E29" s="1138" t="s">
        <v>914</v>
      </c>
      <c r="F29" s="1138" t="s">
        <v>915</v>
      </c>
      <c r="G29" s="1138" t="s">
        <v>916</v>
      </c>
      <c r="H29" s="1138" t="s">
        <v>917</v>
      </c>
      <c r="I29" s="1138" t="s">
        <v>918</v>
      </c>
      <c r="J29" s="611" t="s">
        <v>919</v>
      </c>
    </row>
    <row r="30" spans="1:10" s="607" customFormat="1" ht="24" customHeight="1">
      <c r="A30" s="612"/>
      <c r="B30" s="613"/>
      <c r="C30" s="831" t="s">
        <v>1182</v>
      </c>
      <c r="D30" s="1139"/>
      <c r="E30" s="1139"/>
      <c r="F30" s="1139"/>
      <c r="G30" s="1139"/>
      <c r="H30" s="1139"/>
      <c r="I30" s="1139"/>
      <c r="J30" s="832" t="s">
        <v>1183</v>
      </c>
    </row>
    <row r="31" spans="1:10" ht="24" customHeight="1">
      <c r="A31" s="614" t="s">
        <v>1626</v>
      </c>
      <c r="B31" s="830">
        <f>SUM(B32:B44)</f>
        <v>108228</v>
      </c>
      <c r="C31" s="833">
        <f>SUM(C32:C44)</f>
        <v>6710</v>
      </c>
      <c r="D31" s="833">
        <f t="shared" ref="D31:I31" si="4">SUM(D32:D44)</f>
        <v>18051</v>
      </c>
      <c r="E31" s="833">
        <f t="shared" si="4"/>
        <v>15173</v>
      </c>
      <c r="F31" s="833">
        <f t="shared" si="4"/>
        <v>31353</v>
      </c>
      <c r="G31" s="833">
        <f t="shared" si="4"/>
        <v>25958</v>
      </c>
      <c r="H31" s="833">
        <f t="shared" si="4"/>
        <v>7156</v>
      </c>
      <c r="I31" s="833">
        <f t="shared" si="4"/>
        <v>3512</v>
      </c>
      <c r="J31" s="834">
        <f>SUM(J32:J44)</f>
        <v>315</v>
      </c>
    </row>
    <row r="32" spans="1:10" ht="24" customHeight="1">
      <c r="A32" s="615" t="s">
        <v>1185</v>
      </c>
      <c r="B32" s="616">
        <f>SUM(C32:J32)</f>
        <v>12</v>
      </c>
      <c r="C32" s="599" t="s">
        <v>220</v>
      </c>
      <c r="D32" s="599" t="s">
        <v>220</v>
      </c>
      <c r="E32" s="599">
        <v>4</v>
      </c>
      <c r="F32" s="599">
        <v>8</v>
      </c>
      <c r="G32" s="599" t="s">
        <v>220</v>
      </c>
      <c r="H32" s="599" t="s">
        <v>220</v>
      </c>
      <c r="I32" s="599" t="s">
        <v>220</v>
      </c>
      <c r="J32" s="827" t="s">
        <v>220</v>
      </c>
    </row>
    <row r="33" spans="1:10" ht="24" customHeight="1">
      <c r="A33" s="615" t="s">
        <v>1186</v>
      </c>
      <c r="B33" s="616">
        <f t="shared" ref="B33:B43" si="5">SUM(C33:J33)</f>
        <v>52</v>
      </c>
      <c r="C33" s="599">
        <v>8</v>
      </c>
      <c r="D33" s="599" t="s">
        <v>220</v>
      </c>
      <c r="E33" s="599">
        <v>4</v>
      </c>
      <c r="F33" s="599">
        <v>20</v>
      </c>
      <c r="G33" s="599">
        <v>12</v>
      </c>
      <c r="H33" s="599">
        <v>8</v>
      </c>
      <c r="I33" s="599" t="s">
        <v>220</v>
      </c>
      <c r="J33" s="827" t="s">
        <v>220</v>
      </c>
    </row>
    <row r="34" spans="1:10" ht="24" customHeight="1">
      <c r="A34" s="615" t="s">
        <v>1187</v>
      </c>
      <c r="B34" s="616">
        <f t="shared" si="5"/>
        <v>642</v>
      </c>
      <c r="C34" s="599">
        <v>35</v>
      </c>
      <c r="D34" s="599">
        <v>108</v>
      </c>
      <c r="E34" s="599">
        <v>68</v>
      </c>
      <c r="F34" s="599">
        <v>195</v>
      </c>
      <c r="G34" s="599">
        <v>164</v>
      </c>
      <c r="H34" s="599">
        <v>40</v>
      </c>
      <c r="I34" s="599">
        <v>32</v>
      </c>
      <c r="J34" s="827" t="s">
        <v>220</v>
      </c>
    </row>
    <row r="35" spans="1:10" ht="24" customHeight="1">
      <c r="A35" s="615" t="s">
        <v>1188</v>
      </c>
      <c r="B35" s="616">
        <f t="shared" si="5"/>
        <v>1598</v>
      </c>
      <c r="C35" s="599">
        <v>128</v>
      </c>
      <c r="D35" s="599">
        <v>234</v>
      </c>
      <c r="E35" s="599">
        <v>136</v>
      </c>
      <c r="F35" s="599">
        <v>387</v>
      </c>
      <c r="G35" s="599">
        <v>427</v>
      </c>
      <c r="H35" s="599">
        <v>181</v>
      </c>
      <c r="I35" s="599">
        <v>101</v>
      </c>
      <c r="J35" s="827">
        <v>4</v>
      </c>
    </row>
    <row r="36" spans="1:10" ht="24" customHeight="1">
      <c r="A36" s="615" t="s">
        <v>1189</v>
      </c>
      <c r="B36" s="616">
        <f t="shared" si="5"/>
        <v>3723</v>
      </c>
      <c r="C36" s="599">
        <v>229</v>
      </c>
      <c r="D36" s="599">
        <v>586</v>
      </c>
      <c r="E36" s="599">
        <v>436</v>
      </c>
      <c r="F36" s="599">
        <v>974</v>
      </c>
      <c r="G36" s="599">
        <v>993</v>
      </c>
      <c r="H36" s="599">
        <v>348</v>
      </c>
      <c r="I36" s="599">
        <v>132</v>
      </c>
      <c r="J36" s="827">
        <v>25</v>
      </c>
    </row>
    <row r="37" spans="1:10" ht="24" customHeight="1">
      <c r="A37" s="615" t="s">
        <v>1190</v>
      </c>
      <c r="B37" s="616">
        <f t="shared" si="5"/>
        <v>6534</v>
      </c>
      <c r="C37" s="599">
        <v>340</v>
      </c>
      <c r="D37" s="599">
        <v>969</v>
      </c>
      <c r="E37" s="599">
        <v>766</v>
      </c>
      <c r="F37" s="599">
        <v>1855</v>
      </c>
      <c r="G37" s="599">
        <v>1747</v>
      </c>
      <c r="H37" s="599">
        <v>573</v>
      </c>
      <c r="I37" s="599">
        <v>260</v>
      </c>
      <c r="J37" s="827">
        <v>24</v>
      </c>
    </row>
    <row r="38" spans="1:10" ht="24" customHeight="1">
      <c r="A38" s="615" t="s">
        <v>1191</v>
      </c>
      <c r="B38" s="616">
        <f t="shared" si="5"/>
        <v>11306</v>
      </c>
      <c r="C38" s="599">
        <v>583</v>
      </c>
      <c r="D38" s="599">
        <v>1813</v>
      </c>
      <c r="E38" s="599">
        <v>1445</v>
      </c>
      <c r="F38" s="599">
        <v>3015</v>
      </c>
      <c r="G38" s="599">
        <v>2974</v>
      </c>
      <c r="H38" s="599">
        <v>931</v>
      </c>
      <c r="I38" s="599">
        <v>498</v>
      </c>
      <c r="J38" s="827">
        <v>47</v>
      </c>
    </row>
    <row r="39" spans="1:10" ht="24" customHeight="1">
      <c r="A39" s="615" t="s">
        <v>1192</v>
      </c>
      <c r="B39" s="616">
        <f t="shared" si="5"/>
        <v>16507</v>
      </c>
      <c r="C39" s="599">
        <v>817</v>
      </c>
      <c r="D39" s="599">
        <v>2478</v>
      </c>
      <c r="E39" s="599">
        <v>2215</v>
      </c>
      <c r="F39" s="599">
        <v>4666</v>
      </c>
      <c r="G39" s="599">
        <v>4354</v>
      </c>
      <c r="H39" s="599">
        <v>1252</v>
      </c>
      <c r="I39" s="599">
        <v>668</v>
      </c>
      <c r="J39" s="827">
        <v>57</v>
      </c>
    </row>
    <row r="40" spans="1:10" ht="24" customHeight="1">
      <c r="A40" s="615" t="s">
        <v>1193</v>
      </c>
      <c r="B40" s="616">
        <f t="shared" si="5"/>
        <v>20160</v>
      </c>
      <c r="C40" s="599">
        <v>983</v>
      </c>
      <c r="D40" s="599">
        <v>3309</v>
      </c>
      <c r="E40" s="599">
        <v>2719</v>
      </c>
      <c r="F40" s="599">
        <v>6119</v>
      </c>
      <c r="G40" s="599">
        <v>5010</v>
      </c>
      <c r="H40" s="599">
        <v>1359</v>
      </c>
      <c r="I40" s="599">
        <v>613</v>
      </c>
      <c r="J40" s="827">
        <v>48</v>
      </c>
    </row>
    <row r="41" spans="1:10" ht="24" customHeight="1">
      <c r="A41" s="615" t="s">
        <v>1194</v>
      </c>
      <c r="B41" s="616">
        <f t="shared" si="5"/>
        <v>20361</v>
      </c>
      <c r="C41" s="599">
        <v>1093</v>
      </c>
      <c r="D41" s="599">
        <v>3145</v>
      </c>
      <c r="E41" s="599">
        <v>3031</v>
      </c>
      <c r="F41" s="599">
        <v>6306</v>
      </c>
      <c r="G41" s="599">
        <v>4925</v>
      </c>
      <c r="H41" s="599">
        <v>1150</v>
      </c>
      <c r="I41" s="599">
        <v>654</v>
      </c>
      <c r="J41" s="827">
        <v>57</v>
      </c>
    </row>
    <row r="42" spans="1:10" ht="24" customHeight="1">
      <c r="A42" s="615" t="s">
        <v>1195</v>
      </c>
      <c r="B42" s="616">
        <f t="shared" si="5"/>
        <v>13228</v>
      </c>
      <c r="C42" s="599">
        <v>796</v>
      </c>
      <c r="D42" s="599">
        <v>2357</v>
      </c>
      <c r="E42" s="599">
        <v>2007</v>
      </c>
      <c r="F42" s="599">
        <v>4114</v>
      </c>
      <c r="G42" s="599">
        <v>2886</v>
      </c>
      <c r="H42" s="599">
        <v>728</v>
      </c>
      <c r="I42" s="599">
        <v>303</v>
      </c>
      <c r="J42" s="827">
        <v>37</v>
      </c>
    </row>
    <row r="43" spans="1:10" ht="24" customHeight="1">
      <c r="A43" s="615" t="s">
        <v>1196</v>
      </c>
      <c r="B43" s="616">
        <f t="shared" si="5"/>
        <v>6678</v>
      </c>
      <c r="C43" s="599">
        <v>602</v>
      </c>
      <c r="D43" s="599">
        <v>1384</v>
      </c>
      <c r="E43" s="599">
        <v>1140</v>
      </c>
      <c r="F43" s="599">
        <v>1834</v>
      </c>
      <c r="G43" s="599">
        <v>1264</v>
      </c>
      <c r="H43" s="599">
        <v>306</v>
      </c>
      <c r="I43" s="599">
        <v>136</v>
      </c>
      <c r="J43" s="827">
        <v>12</v>
      </c>
    </row>
    <row r="44" spans="1:10" ht="24" customHeight="1">
      <c r="A44" s="615" t="s">
        <v>1197</v>
      </c>
      <c r="B44" s="616">
        <f>SUM(C44:J44)</f>
        <v>7427</v>
      </c>
      <c r="C44" s="599">
        <v>1096</v>
      </c>
      <c r="D44" s="599">
        <v>1668</v>
      </c>
      <c r="E44" s="599">
        <v>1202</v>
      </c>
      <c r="F44" s="599">
        <v>1860</v>
      </c>
      <c r="G44" s="599">
        <v>1202</v>
      </c>
      <c r="H44" s="599">
        <v>280</v>
      </c>
      <c r="I44" s="599">
        <v>115</v>
      </c>
      <c r="J44" s="827">
        <v>4</v>
      </c>
    </row>
    <row r="45" spans="1:10" ht="24" customHeight="1">
      <c r="A45" s="617"/>
      <c r="B45" s="601"/>
      <c r="C45" s="601"/>
      <c r="D45" s="601"/>
      <c r="E45" s="601"/>
      <c r="F45" s="601"/>
      <c r="G45" s="601"/>
      <c r="H45" s="601"/>
      <c r="I45" s="601"/>
      <c r="J45" s="601"/>
    </row>
    <row r="46" spans="1:10" ht="24" customHeight="1">
      <c r="A46" s="617"/>
      <c r="B46" s="601"/>
      <c r="C46" s="601"/>
      <c r="D46" s="601"/>
      <c r="E46" s="601"/>
      <c r="F46" s="601"/>
      <c r="G46" s="601"/>
      <c r="H46" s="601"/>
      <c r="I46" s="601"/>
      <c r="J46" s="601"/>
    </row>
    <row r="47" spans="1:10" ht="24" customHeight="1">
      <c r="A47" s="617"/>
      <c r="B47" s="601"/>
      <c r="C47" s="601"/>
      <c r="D47" s="601"/>
      <c r="E47" s="601"/>
      <c r="F47" s="601"/>
      <c r="G47" s="601"/>
      <c r="H47" s="601"/>
      <c r="I47" s="601"/>
      <c r="J47" s="601"/>
    </row>
    <row r="48" spans="1:10" ht="24" customHeight="1">
      <c r="A48" s="617"/>
      <c r="B48" s="601"/>
      <c r="C48" s="601"/>
      <c r="D48" s="601"/>
      <c r="E48" s="601"/>
      <c r="F48" s="601"/>
      <c r="G48" s="601"/>
      <c r="H48" s="601"/>
      <c r="I48" s="601"/>
      <c r="J48" s="601"/>
    </row>
    <row r="49" spans="1:10" s="598" customFormat="1" ht="24" customHeight="1">
      <c r="A49" s="602" t="s">
        <v>1198</v>
      </c>
      <c r="B49" s="602"/>
      <c r="C49" s="602"/>
      <c r="D49" s="602"/>
      <c r="E49" s="602"/>
      <c r="F49" s="602"/>
      <c r="G49" s="618"/>
      <c r="H49" s="602"/>
      <c r="I49" s="602"/>
      <c r="J49" s="602"/>
    </row>
    <row r="50" spans="1:10" s="598" customFormat="1" ht="24" customHeight="1">
      <c r="A50" s="602" t="s">
        <v>1199</v>
      </c>
      <c r="B50" s="602"/>
      <c r="C50" s="602"/>
      <c r="D50" s="602"/>
      <c r="E50" s="602"/>
      <c r="F50" s="602"/>
      <c r="G50" s="602"/>
      <c r="H50" s="602"/>
      <c r="I50" s="602"/>
      <c r="J50" s="602"/>
    </row>
    <row r="51" spans="1:10" s="607" customFormat="1" ht="24" customHeight="1">
      <c r="A51" s="603"/>
      <c r="B51" s="603"/>
      <c r="C51" s="603"/>
      <c r="D51" s="603"/>
      <c r="E51" s="603"/>
      <c r="F51" s="603"/>
      <c r="G51" s="603"/>
      <c r="H51" s="603"/>
      <c r="I51" s="603"/>
      <c r="J51" s="603"/>
    </row>
    <row r="52" spans="1:10" s="607" customFormat="1" ht="24" customHeight="1">
      <c r="A52" s="712" t="s">
        <v>1178</v>
      </c>
      <c r="B52" s="609" t="s">
        <v>118</v>
      </c>
      <c r="C52" s="1136" t="s">
        <v>1179</v>
      </c>
      <c r="D52" s="1136"/>
      <c r="E52" s="1136"/>
      <c r="F52" s="1136"/>
      <c r="G52" s="1136"/>
      <c r="H52" s="1136"/>
      <c r="I52" s="1136"/>
      <c r="J52" s="1137"/>
    </row>
    <row r="53" spans="1:10" s="607" customFormat="1" ht="24" customHeight="1">
      <c r="A53" s="608" t="s">
        <v>1180</v>
      </c>
      <c r="B53" s="609" t="s">
        <v>36</v>
      </c>
      <c r="C53" s="610" t="s">
        <v>1181</v>
      </c>
      <c r="D53" s="1138" t="s">
        <v>913</v>
      </c>
      <c r="E53" s="1138" t="s">
        <v>914</v>
      </c>
      <c r="F53" s="1138" t="s">
        <v>915</v>
      </c>
      <c r="G53" s="1138" t="s">
        <v>916</v>
      </c>
      <c r="H53" s="1138" t="s">
        <v>917</v>
      </c>
      <c r="I53" s="1138" t="s">
        <v>918</v>
      </c>
      <c r="J53" s="611" t="s">
        <v>919</v>
      </c>
    </row>
    <row r="54" spans="1:10" s="607" customFormat="1" ht="24" customHeight="1">
      <c r="A54" s="612"/>
      <c r="B54" s="613"/>
      <c r="C54" s="831" t="s">
        <v>1182</v>
      </c>
      <c r="D54" s="1139"/>
      <c r="E54" s="1139"/>
      <c r="F54" s="1139"/>
      <c r="G54" s="1139"/>
      <c r="H54" s="1139"/>
      <c r="I54" s="1139"/>
      <c r="J54" s="832" t="s">
        <v>1183</v>
      </c>
    </row>
    <row r="55" spans="1:10" ht="24" customHeight="1">
      <c r="A55" s="614" t="s">
        <v>1627</v>
      </c>
      <c r="B55" s="616">
        <f>SUM(C55:J55)</f>
        <v>36828</v>
      </c>
      <c r="C55" s="828">
        <f>SUM(C56:C68)</f>
        <v>4131</v>
      </c>
      <c r="D55" s="828">
        <f t="shared" ref="D55:I55" si="6">SUM(D56:D68)</f>
        <v>8142</v>
      </c>
      <c r="E55" s="828">
        <f t="shared" si="6"/>
        <v>5431</v>
      </c>
      <c r="F55" s="828">
        <f t="shared" si="6"/>
        <v>9609</v>
      </c>
      <c r="G55" s="828">
        <f t="shared" si="6"/>
        <v>6674</v>
      </c>
      <c r="H55" s="828">
        <f t="shared" si="6"/>
        <v>1880</v>
      </c>
      <c r="I55" s="828">
        <f t="shared" si="6"/>
        <v>800</v>
      </c>
      <c r="J55" s="829">
        <f>SUM(J56:J68)</f>
        <v>161</v>
      </c>
    </row>
    <row r="56" spans="1:10" ht="24" customHeight="1">
      <c r="A56" s="615" t="s">
        <v>1185</v>
      </c>
      <c r="B56" s="616">
        <f>SUM(C56:J56)</f>
        <v>5</v>
      </c>
      <c r="C56" s="599">
        <v>4</v>
      </c>
      <c r="D56" s="599" t="s">
        <v>220</v>
      </c>
      <c r="E56" s="599" t="s">
        <v>220</v>
      </c>
      <c r="F56" s="599" t="s">
        <v>220</v>
      </c>
      <c r="G56" s="599" t="s">
        <v>220</v>
      </c>
      <c r="H56" s="599" t="s">
        <v>220</v>
      </c>
      <c r="I56" s="599">
        <v>1</v>
      </c>
      <c r="J56" s="827" t="s">
        <v>220</v>
      </c>
    </row>
    <row r="57" spans="1:10" ht="24" customHeight="1">
      <c r="A57" s="615" t="s">
        <v>1186</v>
      </c>
      <c r="B57" s="616">
        <f t="shared" ref="B57:B68" si="7">SUM(C57:J57)</f>
        <v>49</v>
      </c>
      <c r="C57" s="599" t="s">
        <v>220</v>
      </c>
      <c r="D57" s="599">
        <v>13</v>
      </c>
      <c r="E57" s="599">
        <v>4</v>
      </c>
      <c r="F57" s="599">
        <v>12</v>
      </c>
      <c r="G57" s="599">
        <v>12</v>
      </c>
      <c r="H57" s="599">
        <v>4</v>
      </c>
      <c r="I57" s="599">
        <v>4</v>
      </c>
      <c r="J57" s="827" t="s">
        <v>220</v>
      </c>
    </row>
    <row r="58" spans="1:10" ht="24" customHeight="1">
      <c r="A58" s="615" t="s">
        <v>1187</v>
      </c>
      <c r="B58" s="616">
        <f t="shared" si="7"/>
        <v>371</v>
      </c>
      <c r="C58" s="599">
        <v>54</v>
      </c>
      <c r="D58" s="599">
        <v>105</v>
      </c>
      <c r="E58" s="599">
        <v>22</v>
      </c>
      <c r="F58" s="599">
        <v>81</v>
      </c>
      <c r="G58" s="599">
        <v>85</v>
      </c>
      <c r="H58" s="599">
        <v>20</v>
      </c>
      <c r="I58" s="599">
        <v>4</v>
      </c>
      <c r="J58" s="827" t="s">
        <v>220</v>
      </c>
    </row>
    <row r="59" spans="1:10" ht="24" customHeight="1">
      <c r="A59" s="615" t="s">
        <v>1188</v>
      </c>
      <c r="B59" s="616">
        <f t="shared" si="7"/>
        <v>833</v>
      </c>
      <c r="C59" s="599">
        <v>41</v>
      </c>
      <c r="D59" s="599">
        <v>164</v>
      </c>
      <c r="E59" s="599">
        <v>112</v>
      </c>
      <c r="F59" s="599">
        <v>224</v>
      </c>
      <c r="G59" s="599">
        <v>184</v>
      </c>
      <c r="H59" s="599">
        <v>68</v>
      </c>
      <c r="I59" s="599">
        <v>20</v>
      </c>
      <c r="J59" s="827">
        <v>20</v>
      </c>
    </row>
    <row r="60" spans="1:10" ht="24" customHeight="1">
      <c r="A60" s="615" t="s">
        <v>1189</v>
      </c>
      <c r="B60" s="616">
        <f t="shared" si="7"/>
        <v>1700</v>
      </c>
      <c r="C60" s="599">
        <v>181</v>
      </c>
      <c r="D60" s="599">
        <v>306</v>
      </c>
      <c r="E60" s="599">
        <v>185</v>
      </c>
      <c r="F60" s="599">
        <v>462</v>
      </c>
      <c r="G60" s="599">
        <v>368</v>
      </c>
      <c r="H60" s="599">
        <v>153</v>
      </c>
      <c r="I60" s="599">
        <v>33</v>
      </c>
      <c r="J60" s="827">
        <v>12</v>
      </c>
    </row>
    <row r="61" spans="1:10" ht="24" customHeight="1">
      <c r="A61" s="615" t="s">
        <v>1190</v>
      </c>
      <c r="B61" s="616">
        <f t="shared" si="7"/>
        <v>2686</v>
      </c>
      <c r="C61" s="599">
        <v>269</v>
      </c>
      <c r="D61" s="599">
        <v>542</v>
      </c>
      <c r="E61" s="599">
        <v>336</v>
      </c>
      <c r="F61" s="599">
        <v>650</v>
      </c>
      <c r="G61" s="599">
        <v>598</v>
      </c>
      <c r="H61" s="599">
        <v>169</v>
      </c>
      <c r="I61" s="599">
        <v>77</v>
      </c>
      <c r="J61" s="827">
        <v>45</v>
      </c>
    </row>
    <row r="62" spans="1:10" ht="24" customHeight="1">
      <c r="A62" s="615" t="s">
        <v>1191</v>
      </c>
      <c r="B62" s="616">
        <f t="shared" si="7"/>
        <v>4223</v>
      </c>
      <c r="C62" s="599">
        <v>292</v>
      </c>
      <c r="D62" s="599">
        <v>794</v>
      </c>
      <c r="E62" s="599">
        <v>597</v>
      </c>
      <c r="F62" s="599">
        <v>1232</v>
      </c>
      <c r="G62" s="599">
        <v>934</v>
      </c>
      <c r="H62" s="599">
        <v>273</v>
      </c>
      <c r="I62" s="599">
        <v>97</v>
      </c>
      <c r="J62" s="827">
        <v>4</v>
      </c>
    </row>
    <row r="63" spans="1:10" ht="24" customHeight="1">
      <c r="A63" s="615" t="s">
        <v>1192</v>
      </c>
      <c r="B63" s="616">
        <f t="shared" si="7"/>
        <v>6200</v>
      </c>
      <c r="C63" s="599">
        <v>546</v>
      </c>
      <c r="D63" s="599">
        <v>1259</v>
      </c>
      <c r="E63" s="599">
        <v>975</v>
      </c>
      <c r="F63" s="599">
        <v>1625</v>
      </c>
      <c r="G63" s="599">
        <v>1221</v>
      </c>
      <c r="H63" s="599">
        <v>381</v>
      </c>
      <c r="I63" s="599">
        <v>161</v>
      </c>
      <c r="J63" s="827">
        <v>32</v>
      </c>
    </row>
    <row r="64" spans="1:10" ht="24" customHeight="1">
      <c r="A64" s="615" t="s">
        <v>1193</v>
      </c>
      <c r="B64" s="616">
        <f t="shared" si="7"/>
        <v>6827</v>
      </c>
      <c r="C64" s="599">
        <v>659</v>
      </c>
      <c r="D64" s="599">
        <v>1637</v>
      </c>
      <c r="E64" s="599">
        <v>990</v>
      </c>
      <c r="F64" s="599">
        <v>1851</v>
      </c>
      <c r="G64" s="599">
        <v>1243</v>
      </c>
      <c r="H64" s="599">
        <v>302</v>
      </c>
      <c r="I64" s="599">
        <v>137</v>
      </c>
      <c r="J64" s="827">
        <v>8</v>
      </c>
    </row>
    <row r="65" spans="1:10" ht="24" customHeight="1">
      <c r="A65" s="615" t="s">
        <v>1194</v>
      </c>
      <c r="B65" s="616">
        <f t="shared" si="7"/>
        <v>5735</v>
      </c>
      <c r="C65" s="599">
        <v>602</v>
      </c>
      <c r="D65" s="599">
        <v>1384</v>
      </c>
      <c r="E65" s="599">
        <v>941</v>
      </c>
      <c r="F65" s="599">
        <v>1522</v>
      </c>
      <c r="G65" s="599">
        <v>924</v>
      </c>
      <c r="H65" s="599">
        <v>225</v>
      </c>
      <c r="I65" s="599">
        <v>117</v>
      </c>
      <c r="J65" s="827">
        <v>20</v>
      </c>
    </row>
    <row r="66" spans="1:10" ht="24" customHeight="1">
      <c r="A66" s="615" t="s">
        <v>1195</v>
      </c>
      <c r="B66" s="616">
        <f t="shared" si="7"/>
        <v>3682</v>
      </c>
      <c r="C66" s="599">
        <v>545</v>
      </c>
      <c r="D66" s="599">
        <v>901</v>
      </c>
      <c r="E66" s="599">
        <v>616</v>
      </c>
      <c r="F66" s="599">
        <v>874</v>
      </c>
      <c r="G66" s="599">
        <v>521</v>
      </c>
      <c r="H66" s="599">
        <v>137</v>
      </c>
      <c r="I66" s="599">
        <v>80</v>
      </c>
      <c r="J66" s="827">
        <v>8</v>
      </c>
    </row>
    <row r="67" spans="1:10" ht="24" customHeight="1">
      <c r="A67" s="615" t="s">
        <v>1196</v>
      </c>
      <c r="B67" s="616">
        <f t="shared" si="7"/>
        <v>1947</v>
      </c>
      <c r="C67" s="599">
        <v>320</v>
      </c>
      <c r="D67" s="599">
        <v>461</v>
      </c>
      <c r="E67" s="599">
        <v>302</v>
      </c>
      <c r="F67" s="599">
        <v>519</v>
      </c>
      <c r="G67" s="599">
        <v>260</v>
      </c>
      <c r="H67" s="599">
        <v>37</v>
      </c>
      <c r="I67" s="599">
        <v>44</v>
      </c>
      <c r="J67" s="827">
        <v>4</v>
      </c>
    </row>
    <row r="68" spans="1:10" ht="24" customHeight="1">
      <c r="A68" s="619" t="s">
        <v>1197</v>
      </c>
      <c r="B68" s="835">
        <f t="shared" si="7"/>
        <v>2570</v>
      </c>
      <c r="C68" s="836">
        <v>618</v>
      </c>
      <c r="D68" s="836">
        <v>576</v>
      </c>
      <c r="E68" s="836">
        <v>351</v>
      </c>
      <c r="F68" s="836">
        <v>557</v>
      </c>
      <c r="G68" s="836">
        <v>324</v>
      </c>
      <c r="H68" s="836">
        <v>111</v>
      </c>
      <c r="I68" s="836">
        <v>25</v>
      </c>
      <c r="J68" s="837">
        <v>8</v>
      </c>
    </row>
    <row r="69" spans="1:10">
      <c r="B69" s="604"/>
      <c r="C69" s="604"/>
      <c r="D69" s="604"/>
      <c r="E69" s="604"/>
      <c r="F69" s="604"/>
      <c r="G69" s="604"/>
      <c r="H69" s="604"/>
      <c r="I69" s="604"/>
      <c r="J69" s="604"/>
    </row>
  </sheetData>
  <mergeCells count="21">
    <mergeCell ref="C6:J6"/>
    <mergeCell ref="D7:D8"/>
    <mergeCell ref="E7:E8"/>
    <mergeCell ref="F7:F8"/>
    <mergeCell ref="G7:G8"/>
    <mergeCell ref="H7:H8"/>
    <mergeCell ref="I7:I8"/>
    <mergeCell ref="C28:J28"/>
    <mergeCell ref="D29:D30"/>
    <mergeCell ref="E29:E30"/>
    <mergeCell ref="F29:F30"/>
    <mergeCell ref="G29:G30"/>
    <mergeCell ref="H29:H30"/>
    <mergeCell ref="I29:I30"/>
    <mergeCell ref="C52:J52"/>
    <mergeCell ref="D53:D54"/>
    <mergeCell ref="E53:E54"/>
    <mergeCell ref="F53:F54"/>
    <mergeCell ref="G53:G54"/>
    <mergeCell ref="H53:H54"/>
    <mergeCell ref="I53:I54"/>
  </mergeCells>
  <pageMargins left="0.39370078740157483" right="0.39370078740157483" top="0.78740157480314965" bottom="0.39370078740157483" header="0.19685039370078741" footer="0.19685039370078741"/>
  <pageSetup paperSize="9" scale="85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>
  <sheetPr>
    <tabColor rgb="FF00B050"/>
  </sheetPr>
  <dimension ref="A1:M73"/>
  <sheetViews>
    <sheetView view="pageBreakPreview" topLeftCell="A13" zoomScale="90" zoomScaleNormal="90" zoomScaleSheetLayoutView="90" zoomScalePageLayoutView="10" workbookViewId="0">
      <selection activeCell="E20" sqref="E20"/>
    </sheetView>
  </sheetViews>
  <sheetFormatPr defaultRowHeight="21"/>
  <cols>
    <col min="1" max="1" width="28" style="47" customWidth="1"/>
    <col min="2" max="3" width="11.625" style="38" customWidth="1"/>
    <col min="4" max="6" width="9.5" style="38" customWidth="1"/>
    <col min="7" max="7" width="10.75" style="38" customWidth="1"/>
    <col min="8" max="13" width="9.5" style="38" customWidth="1"/>
    <col min="14" max="16384" width="9" style="38"/>
  </cols>
  <sheetData>
    <row r="1" spans="1:13" s="39" customFormat="1" ht="24" customHeight="1">
      <c r="A1" s="116" t="s">
        <v>1202</v>
      </c>
      <c r="M1" s="39" t="s">
        <v>57</v>
      </c>
    </row>
    <row r="2" spans="1:13" s="39" customFormat="1" ht="24" customHeight="1">
      <c r="A2" s="116" t="s">
        <v>1203</v>
      </c>
      <c r="M2" s="60" t="s">
        <v>59</v>
      </c>
    </row>
    <row r="3" spans="1:13" s="37" customFormat="1" ht="24" customHeight="1">
      <c r="B3" s="621"/>
      <c r="C3" s="621"/>
      <c r="D3" s="621"/>
      <c r="E3" s="621"/>
      <c r="F3" s="621"/>
      <c r="G3" s="621"/>
      <c r="H3" s="621"/>
      <c r="I3" s="621"/>
      <c r="J3" s="621"/>
      <c r="K3" s="621"/>
      <c r="L3" s="621"/>
      <c r="M3" s="621"/>
    </row>
    <row r="4" spans="1:13" s="37" customFormat="1" ht="24" customHeight="1">
      <c r="A4" s="120"/>
      <c r="B4" s="1073" t="s">
        <v>118</v>
      </c>
      <c r="C4" s="1074"/>
      <c r="D4" s="1132" t="s">
        <v>1204</v>
      </c>
      <c r="E4" s="1133"/>
      <c r="F4" s="1133"/>
      <c r="G4" s="1133"/>
      <c r="H4" s="1133"/>
      <c r="I4" s="1133"/>
      <c r="J4" s="1133"/>
      <c r="K4" s="1133"/>
      <c r="L4" s="1133"/>
      <c r="M4" s="1133"/>
    </row>
    <row r="5" spans="1:13" s="37" customFormat="1" ht="24" customHeight="1">
      <c r="A5" s="522" t="s">
        <v>1148</v>
      </c>
      <c r="B5" s="1078"/>
      <c r="C5" s="1079"/>
      <c r="D5" s="1048" t="s">
        <v>1111</v>
      </c>
      <c r="E5" s="1048"/>
      <c r="F5" s="1048" t="s">
        <v>1112</v>
      </c>
      <c r="G5" s="1048"/>
      <c r="H5" s="1048" t="s">
        <v>1113</v>
      </c>
      <c r="I5" s="1048"/>
      <c r="J5" s="1048" t="s">
        <v>1114</v>
      </c>
      <c r="K5" s="1048"/>
      <c r="L5" s="1048" t="s">
        <v>1205</v>
      </c>
      <c r="M5" s="1073"/>
    </row>
    <row r="6" spans="1:13" s="37" customFormat="1" ht="24" customHeight="1">
      <c r="A6" s="878" t="s">
        <v>1206</v>
      </c>
      <c r="B6" s="1080" t="s">
        <v>36</v>
      </c>
      <c r="C6" s="1081"/>
      <c r="D6" s="567" t="s">
        <v>1207</v>
      </c>
      <c r="E6" s="568"/>
      <c r="F6" s="567" t="s">
        <v>1208</v>
      </c>
      <c r="G6" s="568"/>
      <c r="H6" s="567" t="s">
        <v>1209</v>
      </c>
      <c r="I6" s="568"/>
      <c r="J6" s="567" t="s">
        <v>1208</v>
      </c>
      <c r="K6" s="568"/>
      <c r="L6" s="567" t="s">
        <v>1210</v>
      </c>
      <c r="M6" s="569"/>
    </row>
    <row r="7" spans="1:13" s="37" customFormat="1" ht="24" customHeight="1">
      <c r="A7" s="131"/>
      <c r="B7" s="294" t="s">
        <v>86</v>
      </c>
      <c r="C7" s="294" t="s">
        <v>87</v>
      </c>
      <c r="D7" s="294" t="s">
        <v>86</v>
      </c>
      <c r="E7" s="294" t="s">
        <v>87</v>
      </c>
      <c r="F7" s="294" t="s">
        <v>86</v>
      </c>
      <c r="G7" s="294" t="s">
        <v>87</v>
      </c>
      <c r="H7" s="294" t="s">
        <v>86</v>
      </c>
      <c r="I7" s="294" t="s">
        <v>87</v>
      </c>
      <c r="J7" s="294" t="s">
        <v>86</v>
      </c>
      <c r="K7" s="294" t="s">
        <v>87</v>
      </c>
      <c r="L7" s="294" t="s">
        <v>86</v>
      </c>
      <c r="M7" s="512" t="s">
        <v>87</v>
      </c>
    </row>
    <row r="8" spans="1:13" s="37" customFormat="1" ht="24" customHeight="1">
      <c r="A8" s="465"/>
      <c r="B8" s="524" t="s">
        <v>1144</v>
      </c>
      <c r="C8" s="516" t="s">
        <v>89</v>
      </c>
      <c r="D8" s="516" t="s">
        <v>1144</v>
      </c>
      <c r="E8" s="516" t="s">
        <v>89</v>
      </c>
      <c r="F8" s="516" t="s">
        <v>1144</v>
      </c>
      <c r="G8" s="516" t="s">
        <v>89</v>
      </c>
      <c r="H8" s="516" t="s">
        <v>1144</v>
      </c>
      <c r="I8" s="516" t="s">
        <v>89</v>
      </c>
      <c r="J8" s="516" t="s">
        <v>1144</v>
      </c>
      <c r="K8" s="516" t="s">
        <v>89</v>
      </c>
      <c r="L8" s="516" t="s">
        <v>1144</v>
      </c>
      <c r="M8" s="713" t="s">
        <v>89</v>
      </c>
    </row>
    <row r="9" spans="1:13" s="140" customFormat="1" ht="24" customHeight="1">
      <c r="A9" s="564" t="s">
        <v>1184</v>
      </c>
      <c r="B9" s="139">
        <f>D9+F9+H9+J9+L9</f>
        <v>145056</v>
      </c>
      <c r="C9" s="812">
        <f>SUM(C10:C22)</f>
        <v>2556848</v>
      </c>
      <c r="D9" s="812">
        <f t="shared" ref="D9:M9" si="0">SUM(D10:D22)</f>
        <v>6837</v>
      </c>
      <c r="E9" s="812">
        <f>SUM(E10:E22)</f>
        <v>54329</v>
      </c>
      <c r="F9" s="812">
        <f t="shared" si="0"/>
        <v>75328</v>
      </c>
      <c r="G9" s="812">
        <f t="shared" si="0"/>
        <v>1250309</v>
      </c>
      <c r="H9" s="812">
        <f t="shared" si="0"/>
        <v>37398</v>
      </c>
      <c r="I9" s="812">
        <f t="shared" si="0"/>
        <v>589829</v>
      </c>
      <c r="J9" s="812">
        <f t="shared" si="0"/>
        <v>25339</v>
      </c>
      <c r="K9" s="812">
        <f>SUM(K10:K22)</f>
        <v>657114</v>
      </c>
      <c r="L9" s="812">
        <f>SUM(L10:L22)</f>
        <v>154</v>
      </c>
      <c r="M9" s="812">
        <f t="shared" si="0"/>
        <v>5267</v>
      </c>
    </row>
    <row r="10" spans="1:13" ht="24" customHeight="1">
      <c r="A10" s="83" t="s">
        <v>1185</v>
      </c>
      <c r="B10" s="45">
        <v>17</v>
      </c>
      <c r="C10" s="28">
        <f>C34+C58</f>
        <v>272</v>
      </c>
      <c r="D10" s="28">
        <v>4</v>
      </c>
      <c r="E10" s="28">
        <v>1</v>
      </c>
      <c r="F10" s="28">
        <f t="shared" ref="F10:G10" si="1">F34+F58</f>
        <v>9</v>
      </c>
      <c r="G10" s="28">
        <f t="shared" si="1"/>
        <v>208</v>
      </c>
      <c r="H10" s="28">
        <v>4</v>
      </c>
      <c r="I10" s="28">
        <v>63</v>
      </c>
      <c r="J10" s="28" t="s">
        <v>53</v>
      </c>
      <c r="K10" s="28" t="s">
        <v>53</v>
      </c>
      <c r="L10" s="28" t="s">
        <v>53</v>
      </c>
      <c r="M10" s="28" t="s">
        <v>53</v>
      </c>
    </row>
    <row r="11" spans="1:13" ht="24" customHeight="1">
      <c r="A11" s="83" t="s">
        <v>1186</v>
      </c>
      <c r="B11" s="45">
        <v>101</v>
      </c>
      <c r="C11" s="28">
        <f t="shared" ref="C11:C21" si="2">C35+C59</f>
        <v>2140</v>
      </c>
      <c r="D11" s="28">
        <v>8</v>
      </c>
      <c r="E11" s="28">
        <v>63</v>
      </c>
      <c r="F11" s="28">
        <f t="shared" ref="F11:K11" si="3">F35+F59</f>
        <v>37</v>
      </c>
      <c r="G11" s="28">
        <f t="shared" si="3"/>
        <v>878</v>
      </c>
      <c r="H11" s="28">
        <f t="shared" si="3"/>
        <v>20</v>
      </c>
      <c r="I11" s="28">
        <f t="shared" si="3"/>
        <v>488</v>
      </c>
      <c r="J11" s="28">
        <f t="shared" si="3"/>
        <v>36</v>
      </c>
      <c r="K11" s="28">
        <f t="shared" si="3"/>
        <v>711</v>
      </c>
      <c r="L11" s="28" t="s">
        <v>53</v>
      </c>
      <c r="M11" s="28" t="s">
        <v>53</v>
      </c>
    </row>
    <row r="12" spans="1:13" ht="24" customHeight="1">
      <c r="A12" s="83" t="s">
        <v>1187</v>
      </c>
      <c r="B12" s="45">
        <v>1013</v>
      </c>
      <c r="C12" s="28">
        <f t="shared" si="2"/>
        <v>17426</v>
      </c>
      <c r="D12" s="28">
        <f t="shared" ref="D12" si="4">D36+D60</f>
        <v>89</v>
      </c>
      <c r="E12" s="28">
        <f t="shared" ref="E12:K12" si="5">E36+E60</f>
        <v>349</v>
      </c>
      <c r="F12" s="28">
        <f t="shared" si="5"/>
        <v>547</v>
      </c>
      <c r="G12" s="28">
        <f t="shared" si="5"/>
        <v>9750</v>
      </c>
      <c r="H12" s="28">
        <f t="shared" si="5"/>
        <v>183</v>
      </c>
      <c r="I12" s="28">
        <f t="shared" si="5"/>
        <v>1647</v>
      </c>
      <c r="J12" s="28">
        <f t="shared" si="5"/>
        <v>194</v>
      </c>
      <c r="K12" s="28">
        <f t="shared" si="5"/>
        <v>5680</v>
      </c>
      <c r="L12" s="28" t="s">
        <v>53</v>
      </c>
      <c r="M12" s="28" t="s">
        <v>53</v>
      </c>
    </row>
    <row r="13" spans="1:13" ht="24" customHeight="1">
      <c r="A13" s="83" t="s">
        <v>1188</v>
      </c>
      <c r="B13" s="45">
        <f t="shared" ref="B13:B22" si="6">D13+F13+H13+J13+L13</f>
        <v>2431</v>
      </c>
      <c r="C13" s="28">
        <f t="shared" si="2"/>
        <v>56307</v>
      </c>
      <c r="D13" s="28">
        <f t="shared" ref="D13:K13" si="7">D37+D61</f>
        <v>154</v>
      </c>
      <c r="E13" s="28">
        <f t="shared" si="7"/>
        <v>1429</v>
      </c>
      <c r="F13" s="28">
        <f t="shared" si="7"/>
        <v>1011</v>
      </c>
      <c r="G13" s="28">
        <f t="shared" si="7"/>
        <v>21176</v>
      </c>
      <c r="H13" s="28">
        <f t="shared" si="7"/>
        <v>559</v>
      </c>
      <c r="I13" s="28">
        <f t="shared" si="7"/>
        <v>12185</v>
      </c>
      <c r="J13" s="28">
        <f t="shared" si="7"/>
        <v>695</v>
      </c>
      <c r="K13" s="28">
        <f t="shared" si="7"/>
        <v>21156</v>
      </c>
      <c r="L13" s="28">
        <f t="shared" ref="L13" si="8">L37+L61</f>
        <v>12</v>
      </c>
      <c r="M13" s="28">
        <f t="shared" ref="M13" si="9">M37+M61</f>
        <v>361</v>
      </c>
    </row>
    <row r="14" spans="1:13" ht="24" customHeight="1">
      <c r="A14" s="83" t="s">
        <v>1189</v>
      </c>
      <c r="B14" s="45">
        <f t="shared" si="6"/>
        <v>5423</v>
      </c>
      <c r="C14" s="28">
        <f t="shared" si="2"/>
        <v>110586</v>
      </c>
      <c r="D14" s="28">
        <f t="shared" ref="D14:K14" si="10">D38+D62</f>
        <v>354</v>
      </c>
      <c r="E14" s="28">
        <f t="shared" si="10"/>
        <v>2944</v>
      </c>
      <c r="F14" s="28">
        <f t="shared" si="10"/>
        <v>2578</v>
      </c>
      <c r="G14" s="28">
        <f t="shared" si="10"/>
        <v>50406</v>
      </c>
      <c r="H14" s="28">
        <f t="shared" si="10"/>
        <v>1293</v>
      </c>
      <c r="I14" s="28">
        <f t="shared" si="10"/>
        <v>24093</v>
      </c>
      <c r="J14" s="28">
        <f t="shared" si="10"/>
        <v>1194</v>
      </c>
      <c r="K14" s="28">
        <f t="shared" si="10"/>
        <v>33141</v>
      </c>
      <c r="L14" s="28">
        <v>4</v>
      </c>
      <c r="M14" s="28">
        <v>2</v>
      </c>
    </row>
    <row r="15" spans="1:13" ht="24" customHeight="1">
      <c r="A15" s="83" t="s">
        <v>1190</v>
      </c>
      <c r="B15" s="45">
        <f t="shared" si="6"/>
        <v>9220</v>
      </c>
      <c r="C15" s="28">
        <f t="shared" si="2"/>
        <v>188286</v>
      </c>
      <c r="D15" s="28">
        <f t="shared" ref="D15:L15" si="11">D39+D63</f>
        <v>521</v>
      </c>
      <c r="E15" s="28">
        <f t="shared" si="11"/>
        <v>4943</v>
      </c>
      <c r="F15" s="28">
        <f t="shared" si="11"/>
        <v>4281</v>
      </c>
      <c r="G15" s="28">
        <f t="shared" si="11"/>
        <v>82687</v>
      </c>
      <c r="H15" s="28">
        <f t="shared" si="11"/>
        <v>2328</v>
      </c>
      <c r="I15" s="28">
        <f t="shared" si="11"/>
        <v>39696</v>
      </c>
      <c r="J15" s="28">
        <f t="shared" si="11"/>
        <v>2077</v>
      </c>
      <c r="K15" s="28">
        <f t="shared" si="11"/>
        <v>60488</v>
      </c>
      <c r="L15" s="28">
        <f t="shared" si="11"/>
        <v>13</v>
      </c>
      <c r="M15" s="28">
        <f t="shared" ref="M15" si="12">M39+M63</f>
        <v>472</v>
      </c>
    </row>
    <row r="16" spans="1:13" ht="24" customHeight="1">
      <c r="A16" s="83" t="s">
        <v>1191</v>
      </c>
      <c r="B16" s="45">
        <f t="shared" si="6"/>
        <v>15529</v>
      </c>
      <c r="C16" s="28">
        <f t="shared" si="2"/>
        <v>304258</v>
      </c>
      <c r="D16" s="28">
        <f t="shared" ref="D16:L16" si="13">D40+D64</f>
        <v>757</v>
      </c>
      <c r="E16" s="28">
        <f t="shared" si="13"/>
        <v>6448</v>
      </c>
      <c r="F16" s="28">
        <f t="shared" si="13"/>
        <v>7459</v>
      </c>
      <c r="G16" s="28">
        <f t="shared" si="13"/>
        <v>139598</v>
      </c>
      <c r="H16" s="28">
        <f t="shared" si="13"/>
        <v>4418</v>
      </c>
      <c r="I16" s="28">
        <f t="shared" si="13"/>
        <v>75844</v>
      </c>
      <c r="J16" s="28">
        <f t="shared" si="13"/>
        <v>2871</v>
      </c>
      <c r="K16" s="28">
        <f t="shared" si="13"/>
        <v>81591</v>
      </c>
      <c r="L16" s="28">
        <f t="shared" si="13"/>
        <v>24</v>
      </c>
      <c r="M16" s="28">
        <f t="shared" ref="M16" si="14">M40+M64</f>
        <v>777</v>
      </c>
    </row>
    <row r="17" spans="1:13" ht="24" customHeight="1">
      <c r="A17" s="83" t="s">
        <v>1192</v>
      </c>
      <c r="B17" s="45">
        <f t="shared" si="6"/>
        <v>22707</v>
      </c>
      <c r="C17" s="28">
        <f t="shared" si="2"/>
        <v>439479</v>
      </c>
      <c r="D17" s="28">
        <v>1129</v>
      </c>
      <c r="E17" s="28">
        <f t="shared" ref="E17:L17" si="15">E41+E65</f>
        <v>11871</v>
      </c>
      <c r="F17" s="28">
        <f t="shared" si="15"/>
        <v>11195</v>
      </c>
      <c r="G17" s="28">
        <f t="shared" si="15"/>
        <v>200877</v>
      </c>
      <c r="H17" s="28">
        <f t="shared" si="15"/>
        <v>6219</v>
      </c>
      <c r="I17" s="28">
        <f t="shared" si="15"/>
        <v>108452</v>
      </c>
      <c r="J17" s="28">
        <f t="shared" si="15"/>
        <v>4140</v>
      </c>
      <c r="K17" s="28">
        <f t="shared" si="15"/>
        <v>117246</v>
      </c>
      <c r="L17" s="28">
        <f t="shared" si="15"/>
        <v>24</v>
      </c>
      <c r="M17" s="28">
        <f t="shared" ref="M17" si="16">M41+M65</f>
        <v>1033</v>
      </c>
    </row>
    <row r="18" spans="1:13" ht="24" customHeight="1">
      <c r="A18" s="83" t="s">
        <v>1193</v>
      </c>
      <c r="B18" s="45">
        <f t="shared" si="6"/>
        <v>26987</v>
      </c>
      <c r="C18" s="28">
        <f t="shared" si="2"/>
        <v>469348</v>
      </c>
      <c r="D18" s="28">
        <v>1059</v>
      </c>
      <c r="E18" s="28">
        <f t="shared" ref="E18:L18" si="17">E42+E66</f>
        <v>9299</v>
      </c>
      <c r="F18" s="28">
        <f t="shared" si="17"/>
        <v>14162</v>
      </c>
      <c r="G18" s="28">
        <f t="shared" si="17"/>
        <v>237231</v>
      </c>
      <c r="H18" s="28">
        <f t="shared" si="17"/>
        <v>7136</v>
      </c>
      <c r="I18" s="28">
        <f t="shared" si="17"/>
        <v>111002</v>
      </c>
      <c r="J18" s="28">
        <f t="shared" si="17"/>
        <v>4614</v>
      </c>
      <c r="K18" s="28">
        <f t="shared" si="17"/>
        <v>111141</v>
      </c>
      <c r="L18" s="28">
        <f t="shared" si="17"/>
        <v>16</v>
      </c>
      <c r="M18" s="28">
        <f t="shared" ref="M18" si="18">M42+M66</f>
        <v>675</v>
      </c>
    </row>
    <row r="19" spans="1:13" ht="24" customHeight="1">
      <c r="A19" s="83" t="s">
        <v>1194</v>
      </c>
      <c r="B19" s="45">
        <f>D19+F19+H19+J19+L19</f>
        <v>26096</v>
      </c>
      <c r="C19" s="28">
        <f t="shared" si="2"/>
        <v>449895</v>
      </c>
      <c r="D19" s="28">
        <f t="shared" ref="D19:K19" si="19">D43+D67</f>
        <v>991</v>
      </c>
      <c r="E19" s="28">
        <f t="shared" si="19"/>
        <v>6267</v>
      </c>
      <c r="F19" s="28">
        <f t="shared" si="19"/>
        <v>14144</v>
      </c>
      <c r="G19" s="28">
        <f t="shared" si="19"/>
        <v>239215</v>
      </c>
      <c r="H19" s="28">
        <f t="shared" si="19"/>
        <v>6541</v>
      </c>
      <c r="I19" s="28">
        <f t="shared" si="19"/>
        <v>98027</v>
      </c>
      <c r="J19" s="28">
        <f t="shared" si="19"/>
        <v>4392</v>
      </c>
      <c r="K19" s="28">
        <f t="shared" si="19"/>
        <v>105291</v>
      </c>
      <c r="L19" s="28">
        <v>28</v>
      </c>
      <c r="M19" s="28">
        <v>1095</v>
      </c>
    </row>
    <row r="20" spans="1:13" ht="24" customHeight="1">
      <c r="A20" s="83" t="s">
        <v>1195</v>
      </c>
      <c r="B20" s="45">
        <f t="shared" si="6"/>
        <v>16910</v>
      </c>
      <c r="C20" s="28">
        <f t="shared" si="2"/>
        <v>268053</v>
      </c>
      <c r="D20" s="28">
        <f t="shared" ref="D20:K20" si="20">D44+D68</f>
        <v>715</v>
      </c>
      <c r="E20" s="28">
        <f t="shared" si="20"/>
        <v>4165</v>
      </c>
      <c r="F20" s="28">
        <f t="shared" si="20"/>
        <v>9540</v>
      </c>
      <c r="G20" s="28">
        <f t="shared" si="20"/>
        <v>144496</v>
      </c>
      <c r="H20" s="28">
        <f t="shared" si="20"/>
        <v>4084</v>
      </c>
      <c r="I20" s="28">
        <f t="shared" si="20"/>
        <v>56513</v>
      </c>
      <c r="J20" s="28">
        <f t="shared" si="20"/>
        <v>2554</v>
      </c>
      <c r="K20" s="28">
        <f t="shared" si="20"/>
        <v>62347</v>
      </c>
      <c r="L20" s="28">
        <v>17</v>
      </c>
      <c r="M20" s="28">
        <v>532</v>
      </c>
    </row>
    <row r="21" spans="1:13" ht="24" customHeight="1">
      <c r="A21" s="83" t="s">
        <v>1196</v>
      </c>
      <c r="B21" s="45">
        <f t="shared" si="6"/>
        <v>8625</v>
      </c>
      <c r="C21" s="28">
        <f t="shared" si="2"/>
        <v>122921</v>
      </c>
      <c r="D21" s="28">
        <f t="shared" ref="D21:L21" si="21">D45+D69</f>
        <v>392</v>
      </c>
      <c r="E21" s="28">
        <f t="shared" si="21"/>
        <v>1751</v>
      </c>
      <c r="F21" s="28">
        <f t="shared" si="21"/>
        <v>4836</v>
      </c>
      <c r="G21" s="28">
        <f t="shared" si="21"/>
        <v>64253</v>
      </c>
      <c r="H21" s="28">
        <f t="shared" si="21"/>
        <v>2127</v>
      </c>
      <c r="I21" s="28">
        <f t="shared" si="21"/>
        <v>28465</v>
      </c>
      <c r="J21" s="28">
        <f t="shared" si="21"/>
        <v>1262</v>
      </c>
      <c r="K21" s="28">
        <f t="shared" si="21"/>
        <v>28305</v>
      </c>
      <c r="L21" s="28">
        <f t="shared" si="21"/>
        <v>8</v>
      </c>
      <c r="M21" s="28">
        <f t="shared" ref="M21" si="22">M45+M69</f>
        <v>147</v>
      </c>
    </row>
    <row r="22" spans="1:13" ht="24" customHeight="1">
      <c r="A22" s="83" t="s">
        <v>1197</v>
      </c>
      <c r="B22" s="45">
        <f t="shared" si="6"/>
        <v>9997</v>
      </c>
      <c r="C22" s="28">
        <f>C46+C70</f>
        <v>127877</v>
      </c>
      <c r="D22" s="28">
        <f t="shared" ref="D22:L22" si="23">D46+D70</f>
        <v>664</v>
      </c>
      <c r="E22" s="28">
        <f t="shared" si="23"/>
        <v>4799</v>
      </c>
      <c r="F22" s="28">
        <f t="shared" si="23"/>
        <v>5529</v>
      </c>
      <c r="G22" s="28">
        <f t="shared" si="23"/>
        <v>59534</v>
      </c>
      <c r="H22" s="28">
        <f t="shared" si="23"/>
        <v>2486</v>
      </c>
      <c r="I22" s="28">
        <f t="shared" si="23"/>
        <v>33354</v>
      </c>
      <c r="J22" s="28">
        <f t="shared" si="23"/>
        <v>1310</v>
      </c>
      <c r="K22" s="28">
        <f t="shared" si="23"/>
        <v>30017</v>
      </c>
      <c r="L22" s="28">
        <f t="shared" si="23"/>
        <v>8</v>
      </c>
      <c r="M22" s="28">
        <f t="shared" ref="M22" si="24">M46+M70</f>
        <v>173</v>
      </c>
    </row>
    <row r="23" spans="1:13" ht="24" customHeight="1">
      <c r="A23" s="83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pans="1:13" ht="24" customHeight="1">
      <c r="A24" s="84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</row>
    <row r="25" spans="1:13" s="39" customFormat="1" ht="24" customHeight="1">
      <c r="A25" s="116" t="s">
        <v>1211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39" t="s">
        <v>57</v>
      </c>
    </row>
    <row r="26" spans="1:13" s="39" customFormat="1" ht="24" customHeight="1">
      <c r="A26" s="116" t="s">
        <v>1212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60" t="s">
        <v>59</v>
      </c>
    </row>
    <row r="27" spans="1:13" s="37" customFormat="1" ht="24" customHeight="1">
      <c r="A27" s="119"/>
      <c r="B27" s="621"/>
      <c r="C27" s="621"/>
      <c r="D27" s="621"/>
      <c r="E27" s="621"/>
      <c r="F27" s="621"/>
      <c r="G27" s="621"/>
      <c r="H27" s="621"/>
      <c r="I27" s="621"/>
      <c r="J27" s="621"/>
      <c r="K27" s="621"/>
      <c r="L27" s="621"/>
      <c r="M27" s="621"/>
    </row>
    <row r="28" spans="1:13" s="37" customFormat="1" ht="24" customHeight="1">
      <c r="A28" s="120"/>
      <c r="B28" s="1073" t="s">
        <v>118</v>
      </c>
      <c r="C28" s="1074"/>
      <c r="D28" s="1132" t="s">
        <v>1204</v>
      </c>
      <c r="E28" s="1133"/>
      <c r="F28" s="1133"/>
      <c r="G28" s="1133"/>
      <c r="H28" s="1133"/>
      <c r="I28" s="1133"/>
      <c r="J28" s="1133"/>
      <c r="K28" s="1133"/>
      <c r="L28" s="1133"/>
      <c r="M28" s="1133"/>
    </row>
    <row r="29" spans="1:13" s="37" customFormat="1" ht="24" customHeight="1">
      <c r="A29" s="522" t="s">
        <v>1148</v>
      </c>
      <c r="B29" s="1078"/>
      <c r="C29" s="1079"/>
      <c r="D29" s="1048" t="s">
        <v>1111</v>
      </c>
      <c r="E29" s="1048"/>
      <c r="F29" s="1048" t="s">
        <v>1112</v>
      </c>
      <c r="G29" s="1048"/>
      <c r="H29" s="1048" t="s">
        <v>1113</v>
      </c>
      <c r="I29" s="1048"/>
      <c r="J29" s="1048" t="s">
        <v>1114</v>
      </c>
      <c r="K29" s="1048"/>
      <c r="L29" s="1048" t="s">
        <v>1205</v>
      </c>
      <c r="M29" s="1073"/>
    </row>
    <row r="30" spans="1:13" s="37" customFormat="1" ht="24" customHeight="1">
      <c r="A30" s="522" t="s">
        <v>1206</v>
      </c>
      <c r="B30" s="1080" t="s">
        <v>36</v>
      </c>
      <c r="C30" s="1081"/>
      <c r="D30" s="567" t="s">
        <v>1207</v>
      </c>
      <c r="E30" s="568"/>
      <c r="F30" s="567" t="s">
        <v>1208</v>
      </c>
      <c r="G30" s="568"/>
      <c r="H30" s="567" t="s">
        <v>1209</v>
      </c>
      <c r="I30" s="568"/>
      <c r="J30" s="567" t="s">
        <v>1208</v>
      </c>
      <c r="K30" s="568"/>
      <c r="L30" s="567" t="s">
        <v>1210</v>
      </c>
      <c r="M30" s="569"/>
    </row>
    <row r="31" spans="1:13" s="37" customFormat="1" ht="24" customHeight="1">
      <c r="A31" s="131"/>
      <c r="B31" s="294" t="s">
        <v>86</v>
      </c>
      <c r="C31" s="294" t="s">
        <v>87</v>
      </c>
      <c r="D31" s="294" t="s">
        <v>86</v>
      </c>
      <c r="E31" s="294" t="s">
        <v>87</v>
      </c>
      <c r="F31" s="294" t="s">
        <v>86</v>
      </c>
      <c r="G31" s="294" t="s">
        <v>87</v>
      </c>
      <c r="H31" s="294" t="s">
        <v>86</v>
      </c>
      <c r="I31" s="294" t="s">
        <v>87</v>
      </c>
      <c r="J31" s="294" t="s">
        <v>86</v>
      </c>
      <c r="K31" s="294" t="s">
        <v>87</v>
      </c>
      <c r="L31" s="294" t="s">
        <v>86</v>
      </c>
      <c r="M31" s="512" t="s">
        <v>87</v>
      </c>
    </row>
    <row r="32" spans="1:13" s="37" customFormat="1" ht="24" customHeight="1">
      <c r="A32" s="465"/>
      <c r="B32" s="524" t="s">
        <v>1144</v>
      </c>
      <c r="C32" s="516" t="s">
        <v>89</v>
      </c>
      <c r="D32" s="516" t="s">
        <v>1144</v>
      </c>
      <c r="E32" s="516" t="s">
        <v>89</v>
      </c>
      <c r="F32" s="516" t="s">
        <v>1144</v>
      </c>
      <c r="G32" s="516" t="s">
        <v>89</v>
      </c>
      <c r="H32" s="516" t="s">
        <v>1144</v>
      </c>
      <c r="I32" s="516" t="s">
        <v>89</v>
      </c>
      <c r="J32" s="516" t="s">
        <v>1144</v>
      </c>
      <c r="K32" s="516" t="s">
        <v>89</v>
      </c>
      <c r="L32" s="516" t="s">
        <v>1144</v>
      </c>
      <c r="M32" s="713" t="s">
        <v>89</v>
      </c>
    </row>
    <row r="33" spans="1:13" ht="24" customHeight="1">
      <c r="A33" s="564" t="s">
        <v>1626</v>
      </c>
      <c r="B33" s="139">
        <f>D33+F33+H33+J33+L33</f>
        <v>108228</v>
      </c>
      <c r="C33" s="812">
        <f>SUM(C34:C46)</f>
        <v>1989275</v>
      </c>
      <c r="D33" s="812">
        <f t="shared" ref="D33:M33" si="25">SUM(D34:D46)</f>
        <v>3939</v>
      </c>
      <c r="E33" s="812">
        <f t="shared" si="25"/>
        <v>35614</v>
      </c>
      <c r="F33" s="812">
        <f t="shared" si="25"/>
        <v>57683</v>
      </c>
      <c r="G33" s="812">
        <f t="shared" si="25"/>
        <v>1003994</v>
      </c>
      <c r="H33" s="812">
        <f t="shared" si="25"/>
        <v>28307</v>
      </c>
      <c r="I33" s="812">
        <f t="shared" si="25"/>
        <v>467054</v>
      </c>
      <c r="J33" s="812">
        <f t="shared" si="25"/>
        <v>18185</v>
      </c>
      <c r="K33" s="812">
        <f t="shared" si="25"/>
        <v>478946</v>
      </c>
      <c r="L33" s="812">
        <f t="shared" si="25"/>
        <v>114</v>
      </c>
      <c r="M33" s="812">
        <f t="shared" si="25"/>
        <v>3667</v>
      </c>
    </row>
    <row r="34" spans="1:13" ht="24" customHeight="1">
      <c r="A34" s="83" t="s">
        <v>1185</v>
      </c>
      <c r="B34" s="45">
        <v>12</v>
      </c>
      <c r="C34" s="28">
        <v>171</v>
      </c>
      <c r="D34" s="28" t="s">
        <v>220</v>
      </c>
      <c r="E34" s="28" t="s">
        <v>220</v>
      </c>
      <c r="F34" s="28">
        <v>8</v>
      </c>
      <c r="G34" s="28">
        <v>108</v>
      </c>
      <c r="H34" s="28">
        <v>4</v>
      </c>
      <c r="I34" s="28">
        <v>63</v>
      </c>
      <c r="J34" s="28" t="s">
        <v>220</v>
      </c>
      <c r="K34" s="28" t="s">
        <v>220</v>
      </c>
      <c r="L34" s="565" t="s">
        <v>220</v>
      </c>
      <c r="M34" s="565" t="s">
        <v>220</v>
      </c>
    </row>
    <row r="35" spans="1:13" ht="24" customHeight="1">
      <c r="A35" s="83" t="s">
        <v>1186</v>
      </c>
      <c r="B35" s="45">
        <v>52</v>
      </c>
      <c r="C35" s="28">
        <v>1008</v>
      </c>
      <c r="D35" s="28">
        <v>8</v>
      </c>
      <c r="E35" s="28">
        <v>63</v>
      </c>
      <c r="F35" s="28">
        <v>28</v>
      </c>
      <c r="G35" s="28">
        <v>661</v>
      </c>
      <c r="H35" s="28">
        <v>4</v>
      </c>
      <c r="I35" s="28">
        <v>32</v>
      </c>
      <c r="J35" s="28">
        <v>12</v>
      </c>
      <c r="K35" s="28">
        <v>252</v>
      </c>
      <c r="L35" s="565" t="s">
        <v>220</v>
      </c>
      <c r="M35" s="565" t="s">
        <v>220</v>
      </c>
    </row>
    <row r="36" spans="1:13" ht="24" customHeight="1">
      <c r="A36" s="83" t="s">
        <v>1187</v>
      </c>
      <c r="B36" s="45">
        <v>642</v>
      </c>
      <c r="C36" s="28">
        <v>12081</v>
      </c>
      <c r="D36" s="28">
        <v>49</v>
      </c>
      <c r="E36" s="28">
        <v>194</v>
      </c>
      <c r="F36" s="28">
        <v>357</v>
      </c>
      <c r="G36" s="28">
        <v>6726</v>
      </c>
      <c r="H36" s="28">
        <v>111</v>
      </c>
      <c r="I36" s="28">
        <v>1311</v>
      </c>
      <c r="J36" s="28">
        <v>125</v>
      </c>
      <c r="K36" s="28">
        <v>3850</v>
      </c>
      <c r="L36" s="565" t="s">
        <v>220</v>
      </c>
      <c r="M36" s="565" t="s">
        <v>220</v>
      </c>
    </row>
    <row r="37" spans="1:13" ht="24" customHeight="1">
      <c r="A37" s="83" t="s">
        <v>1188</v>
      </c>
      <c r="B37" s="45">
        <f t="shared" ref="B37" si="26">D37+F37+H37+J37+L37</f>
        <v>1598</v>
      </c>
      <c r="C37" s="28">
        <f t="shared" ref="C37" si="27">E37+G37+I37+K37+M37</f>
        <v>36428</v>
      </c>
      <c r="D37" s="28">
        <v>94</v>
      </c>
      <c r="E37" s="28">
        <v>506</v>
      </c>
      <c r="F37" s="28">
        <v>724</v>
      </c>
      <c r="G37" s="28">
        <v>16601</v>
      </c>
      <c r="H37" s="28">
        <v>334</v>
      </c>
      <c r="I37" s="28">
        <v>6333</v>
      </c>
      <c r="J37" s="28">
        <v>438</v>
      </c>
      <c r="K37" s="28">
        <v>12724</v>
      </c>
      <c r="L37" s="565">
        <v>8</v>
      </c>
      <c r="M37" s="565">
        <v>264</v>
      </c>
    </row>
    <row r="38" spans="1:13" ht="24" customHeight="1">
      <c r="A38" s="83" t="s">
        <v>1189</v>
      </c>
      <c r="B38" s="45">
        <v>3723</v>
      </c>
      <c r="C38" s="28">
        <v>78421</v>
      </c>
      <c r="D38" s="28">
        <v>161</v>
      </c>
      <c r="E38" s="28">
        <v>1388</v>
      </c>
      <c r="F38" s="28">
        <v>1875</v>
      </c>
      <c r="G38" s="28">
        <v>39855</v>
      </c>
      <c r="H38" s="28">
        <v>905</v>
      </c>
      <c r="I38" s="28">
        <v>16348</v>
      </c>
      <c r="J38" s="28">
        <v>782</v>
      </c>
      <c r="K38" s="28">
        <v>20830</v>
      </c>
      <c r="L38" s="565" t="s">
        <v>220</v>
      </c>
      <c r="M38" s="565" t="s">
        <v>220</v>
      </c>
    </row>
    <row r="39" spans="1:13" ht="24" customHeight="1">
      <c r="A39" s="83" t="s">
        <v>1190</v>
      </c>
      <c r="B39" s="45">
        <f t="shared" ref="B39:B46" si="28">D39+F39+H39+J39+L39</f>
        <v>6534</v>
      </c>
      <c r="C39" s="28">
        <f t="shared" ref="C39:C46" si="29">E39+G39+I39+K39+M39</f>
        <v>134084</v>
      </c>
      <c r="D39" s="28">
        <v>329</v>
      </c>
      <c r="E39" s="28">
        <v>4213</v>
      </c>
      <c r="F39" s="28">
        <v>3097</v>
      </c>
      <c r="G39" s="28">
        <v>59149</v>
      </c>
      <c r="H39" s="28">
        <v>1700</v>
      </c>
      <c r="I39" s="28">
        <v>28597</v>
      </c>
      <c r="J39" s="28">
        <v>1403</v>
      </c>
      <c r="K39" s="28">
        <v>41874</v>
      </c>
      <c r="L39" s="565">
        <v>5</v>
      </c>
      <c r="M39" s="565">
        <v>251</v>
      </c>
    </row>
    <row r="40" spans="1:13" ht="24" customHeight="1">
      <c r="A40" s="83" t="s">
        <v>1191</v>
      </c>
      <c r="B40" s="45">
        <f t="shared" si="28"/>
        <v>11306</v>
      </c>
      <c r="C40" s="28">
        <f t="shared" si="29"/>
        <v>233424</v>
      </c>
      <c r="D40" s="28">
        <v>475</v>
      </c>
      <c r="E40" s="28">
        <v>3858</v>
      </c>
      <c r="F40" s="28">
        <v>5477</v>
      </c>
      <c r="G40" s="28">
        <v>109498</v>
      </c>
      <c r="H40" s="28">
        <v>3355</v>
      </c>
      <c r="I40" s="28">
        <v>60479</v>
      </c>
      <c r="J40" s="28">
        <v>1979</v>
      </c>
      <c r="K40" s="28">
        <v>58909</v>
      </c>
      <c r="L40" s="565">
        <v>20</v>
      </c>
      <c r="M40" s="565">
        <v>680</v>
      </c>
    </row>
    <row r="41" spans="1:13" ht="24" customHeight="1">
      <c r="A41" s="83" t="s">
        <v>1192</v>
      </c>
      <c r="B41" s="45">
        <f t="shared" si="28"/>
        <v>16507</v>
      </c>
      <c r="C41" s="28">
        <f t="shared" si="29"/>
        <v>336006</v>
      </c>
      <c r="D41" s="28">
        <v>684</v>
      </c>
      <c r="E41" s="28">
        <v>6984</v>
      </c>
      <c r="F41" s="28">
        <v>8321</v>
      </c>
      <c r="G41" s="28">
        <v>157665</v>
      </c>
      <c r="H41" s="28">
        <v>4693</v>
      </c>
      <c r="I41" s="28">
        <v>88461</v>
      </c>
      <c r="J41" s="28">
        <v>2793</v>
      </c>
      <c r="K41" s="28">
        <v>82607</v>
      </c>
      <c r="L41" s="565">
        <v>16</v>
      </c>
      <c r="M41" s="565">
        <v>289</v>
      </c>
    </row>
    <row r="42" spans="1:13" ht="24" customHeight="1">
      <c r="A42" s="83" t="s">
        <v>1193</v>
      </c>
      <c r="B42" s="45">
        <f t="shared" si="28"/>
        <v>20160</v>
      </c>
      <c r="C42" s="28">
        <f t="shared" si="29"/>
        <v>371468</v>
      </c>
      <c r="D42" s="28">
        <v>591</v>
      </c>
      <c r="E42" s="28">
        <v>5688</v>
      </c>
      <c r="F42" s="28">
        <v>10743</v>
      </c>
      <c r="G42" s="28">
        <v>192028</v>
      </c>
      <c r="H42" s="28">
        <v>5459</v>
      </c>
      <c r="I42" s="28">
        <v>90919</v>
      </c>
      <c r="J42" s="28">
        <v>3355</v>
      </c>
      <c r="K42" s="28">
        <v>82433</v>
      </c>
      <c r="L42" s="565">
        <v>12</v>
      </c>
      <c r="M42" s="565">
        <v>400</v>
      </c>
    </row>
    <row r="43" spans="1:13" ht="24" customHeight="1">
      <c r="A43" s="83" t="s">
        <v>1194</v>
      </c>
      <c r="B43" s="45">
        <f t="shared" si="28"/>
        <v>20361</v>
      </c>
      <c r="C43" s="28">
        <f t="shared" si="29"/>
        <v>369571</v>
      </c>
      <c r="D43" s="28">
        <v>600</v>
      </c>
      <c r="E43" s="28">
        <v>4100</v>
      </c>
      <c r="F43" s="28">
        <v>11251</v>
      </c>
      <c r="G43" s="28">
        <v>199043</v>
      </c>
      <c r="H43" s="28">
        <v>5129</v>
      </c>
      <c r="I43" s="28">
        <v>82376</v>
      </c>
      <c r="J43" s="28">
        <v>3353</v>
      </c>
      <c r="K43" s="28">
        <v>82957</v>
      </c>
      <c r="L43" s="565">
        <v>28</v>
      </c>
      <c r="M43" s="565">
        <v>1095</v>
      </c>
    </row>
    <row r="44" spans="1:13" ht="24" customHeight="1">
      <c r="A44" s="83" t="s">
        <v>1195</v>
      </c>
      <c r="B44" s="45">
        <f t="shared" si="28"/>
        <v>13228</v>
      </c>
      <c r="C44" s="28">
        <f t="shared" si="29"/>
        <v>220429</v>
      </c>
      <c r="D44" s="28">
        <v>401</v>
      </c>
      <c r="E44" s="28">
        <v>3396</v>
      </c>
      <c r="F44" s="28">
        <v>7696</v>
      </c>
      <c r="G44" s="28">
        <v>121939</v>
      </c>
      <c r="H44" s="28">
        <v>3114</v>
      </c>
      <c r="I44" s="28">
        <v>45480</v>
      </c>
      <c r="J44" s="28">
        <v>2000</v>
      </c>
      <c r="K44" s="28">
        <v>49082</v>
      </c>
      <c r="L44" s="565">
        <v>17</v>
      </c>
      <c r="M44" s="565">
        <v>532</v>
      </c>
    </row>
    <row r="45" spans="1:13" ht="24" customHeight="1">
      <c r="A45" s="83" t="s">
        <v>1196</v>
      </c>
      <c r="B45" s="45">
        <f t="shared" si="28"/>
        <v>6678</v>
      </c>
      <c r="C45" s="28">
        <f t="shared" si="29"/>
        <v>99032</v>
      </c>
      <c r="D45" s="28">
        <v>198</v>
      </c>
      <c r="E45" s="28">
        <v>866</v>
      </c>
      <c r="F45" s="28">
        <v>3838</v>
      </c>
      <c r="G45" s="28">
        <v>53615</v>
      </c>
      <c r="H45" s="28">
        <v>1679</v>
      </c>
      <c r="I45" s="28">
        <v>23480</v>
      </c>
      <c r="J45" s="28">
        <v>959</v>
      </c>
      <c r="K45" s="28">
        <v>21030</v>
      </c>
      <c r="L45" s="565">
        <v>4</v>
      </c>
      <c r="M45" s="565">
        <v>41</v>
      </c>
    </row>
    <row r="46" spans="1:13" ht="24" customHeight="1">
      <c r="A46" s="83" t="s">
        <v>1197</v>
      </c>
      <c r="B46" s="45">
        <f t="shared" si="28"/>
        <v>7427</v>
      </c>
      <c r="C46" s="28">
        <f t="shared" si="29"/>
        <v>97152</v>
      </c>
      <c r="D46" s="28">
        <v>349</v>
      </c>
      <c r="E46" s="28">
        <v>4358</v>
      </c>
      <c r="F46" s="28">
        <v>4268</v>
      </c>
      <c r="G46" s="28">
        <v>47106</v>
      </c>
      <c r="H46" s="28">
        <v>1820</v>
      </c>
      <c r="I46" s="28">
        <v>23175</v>
      </c>
      <c r="J46" s="28">
        <v>986</v>
      </c>
      <c r="K46" s="28">
        <v>22398</v>
      </c>
      <c r="L46" s="565">
        <v>4</v>
      </c>
      <c r="M46" s="565">
        <v>115</v>
      </c>
    </row>
    <row r="47" spans="1:13" ht="24" customHeight="1">
      <c r="A47" s="84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</row>
    <row r="48" spans="1:13" ht="24" customHeight="1">
      <c r="A48" s="83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</row>
    <row r="49" spans="1:13" s="39" customFormat="1" ht="24" customHeight="1">
      <c r="A49" s="116" t="s">
        <v>1211</v>
      </c>
      <c r="M49" s="39" t="s">
        <v>57</v>
      </c>
    </row>
    <row r="50" spans="1:13" s="39" customFormat="1" ht="24" customHeight="1">
      <c r="A50" s="116" t="s">
        <v>1212</v>
      </c>
      <c r="M50" s="60" t="s">
        <v>59</v>
      </c>
    </row>
    <row r="51" spans="1:13" s="37" customFormat="1" ht="24" customHeight="1">
      <c r="B51" s="621"/>
      <c r="C51" s="621"/>
      <c r="D51" s="621"/>
      <c r="E51" s="621"/>
      <c r="F51" s="621"/>
      <c r="G51" s="621"/>
      <c r="H51" s="621"/>
      <c r="I51" s="621"/>
      <c r="J51" s="621"/>
      <c r="K51" s="621"/>
      <c r="L51" s="621"/>
      <c r="M51" s="621"/>
    </row>
    <row r="52" spans="1:13" s="37" customFormat="1" ht="24" customHeight="1">
      <c r="A52" s="120"/>
      <c r="B52" s="1073" t="s">
        <v>118</v>
      </c>
      <c r="C52" s="1074"/>
      <c r="D52" s="1132" t="s">
        <v>1204</v>
      </c>
      <c r="E52" s="1133"/>
      <c r="F52" s="1133"/>
      <c r="G52" s="1133"/>
      <c r="H52" s="1133"/>
      <c r="I52" s="1133"/>
      <c r="J52" s="1133"/>
      <c r="K52" s="1133"/>
      <c r="L52" s="1133"/>
      <c r="M52" s="1133"/>
    </row>
    <row r="53" spans="1:13" s="37" customFormat="1" ht="24" customHeight="1">
      <c r="A53" s="522" t="s">
        <v>1148</v>
      </c>
      <c r="B53" s="1078"/>
      <c r="C53" s="1079"/>
      <c r="D53" s="1048" t="s">
        <v>1111</v>
      </c>
      <c r="E53" s="1048"/>
      <c r="F53" s="1048" t="s">
        <v>1112</v>
      </c>
      <c r="G53" s="1048"/>
      <c r="H53" s="1048" t="s">
        <v>1113</v>
      </c>
      <c r="I53" s="1048"/>
      <c r="J53" s="1048" t="s">
        <v>1114</v>
      </c>
      <c r="K53" s="1048"/>
      <c r="L53" s="1048" t="s">
        <v>1205</v>
      </c>
      <c r="M53" s="1073"/>
    </row>
    <row r="54" spans="1:13" s="37" customFormat="1" ht="24" customHeight="1">
      <c r="A54" s="522" t="s">
        <v>1206</v>
      </c>
      <c r="B54" s="1080" t="s">
        <v>36</v>
      </c>
      <c r="C54" s="1081"/>
      <c r="D54" s="567" t="s">
        <v>1207</v>
      </c>
      <c r="E54" s="568"/>
      <c r="F54" s="567" t="s">
        <v>1208</v>
      </c>
      <c r="G54" s="568"/>
      <c r="H54" s="567" t="s">
        <v>1209</v>
      </c>
      <c r="I54" s="568"/>
      <c r="J54" s="567" t="s">
        <v>1208</v>
      </c>
      <c r="K54" s="568"/>
      <c r="L54" s="567" t="s">
        <v>1210</v>
      </c>
      <c r="M54" s="569"/>
    </row>
    <row r="55" spans="1:13" s="37" customFormat="1" ht="24" customHeight="1">
      <c r="A55" s="131"/>
      <c r="B55" s="294" t="s">
        <v>86</v>
      </c>
      <c r="C55" s="294" t="s">
        <v>87</v>
      </c>
      <c r="D55" s="294" t="s">
        <v>86</v>
      </c>
      <c r="E55" s="294" t="s">
        <v>87</v>
      </c>
      <c r="F55" s="294" t="s">
        <v>86</v>
      </c>
      <c r="G55" s="294" t="s">
        <v>87</v>
      </c>
      <c r="H55" s="294" t="s">
        <v>86</v>
      </c>
      <c r="I55" s="294" t="s">
        <v>87</v>
      </c>
      <c r="J55" s="294" t="s">
        <v>86</v>
      </c>
      <c r="K55" s="294" t="s">
        <v>87</v>
      </c>
      <c r="L55" s="294" t="s">
        <v>86</v>
      </c>
      <c r="M55" s="512" t="s">
        <v>87</v>
      </c>
    </row>
    <row r="56" spans="1:13" s="37" customFormat="1" ht="24" customHeight="1">
      <c r="A56" s="465"/>
      <c r="B56" s="524" t="s">
        <v>1144</v>
      </c>
      <c r="C56" s="516" t="s">
        <v>89</v>
      </c>
      <c r="D56" s="516" t="s">
        <v>1144</v>
      </c>
      <c r="E56" s="516" t="s">
        <v>89</v>
      </c>
      <c r="F56" s="516" t="s">
        <v>1144</v>
      </c>
      <c r="G56" s="516" t="s">
        <v>89</v>
      </c>
      <c r="H56" s="516" t="s">
        <v>1144</v>
      </c>
      <c r="I56" s="516" t="s">
        <v>89</v>
      </c>
      <c r="J56" s="516" t="s">
        <v>1144</v>
      </c>
      <c r="K56" s="516" t="s">
        <v>89</v>
      </c>
      <c r="L56" s="516" t="s">
        <v>1144</v>
      </c>
      <c r="M56" s="713" t="s">
        <v>89</v>
      </c>
    </row>
    <row r="57" spans="1:13" ht="24" customHeight="1">
      <c r="A57" s="564" t="s">
        <v>1627</v>
      </c>
      <c r="B57" s="685">
        <f>D57+F57+H57+J57+L57</f>
        <v>36828</v>
      </c>
      <c r="C57" s="812">
        <f>SUM(C58:C70)</f>
        <v>567573</v>
      </c>
      <c r="D57" s="812">
        <f>SUM(D58:D70)</f>
        <v>2898</v>
      </c>
      <c r="E57" s="812">
        <f t="shared" ref="E57:M57" si="30">SUM(E58:E70)</f>
        <v>18715</v>
      </c>
      <c r="F57" s="812">
        <f t="shared" si="30"/>
        <v>17645</v>
      </c>
      <c r="G57" s="812">
        <f t="shared" si="30"/>
        <v>246315</v>
      </c>
      <c r="H57" s="812">
        <f t="shared" si="30"/>
        <v>9091</v>
      </c>
      <c r="I57" s="812">
        <f t="shared" si="30"/>
        <v>122775</v>
      </c>
      <c r="J57" s="812">
        <f t="shared" si="30"/>
        <v>7154</v>
      </c>
      <c r="K57" s="812">
        <f t="shared" si="30"/>
        <v>178168</v>
      </c>
      <c r="L57" s="812">
        <f t="shared" si="30"/>
        <v>40</v>
      </c>
      <c r="M57" s="812">
        <f t="shared" si="30"/>
        <v>1600</v>
      </c>
    </row>
    <row r="58" spans="1:13" ht="24" customHeight="1">
      <c r="A58" s="83" t="s">
        <v>1185</v>
      </c>
      <c r="B58" s="45">
        <v>5</v>
      </c>
      <c r="C58" s="28">
        <v>101</v>
      </c>
      <c r="D58" s="28">
        <v>4</v>
      </c>
      <c r="E58" s="28">
        <v>1</v>
      </c>
      <c r="F58" s="28">
        <v>1</v>
      </c>
      <c r="G58" s="28">
        <v>100</v>
      </c>
      <c r="H58" s="28" t="s">
        <v>53</v>
      </c>
      <c r="I58" s="28" t="s">
        <v>53</v>
      </c>
      <c r="J58" s="28" t="s">
        <v>53</v>
      </c>
      <c r="K58" s="28" t="s">
        <v>220</v>
      </c>
      <c r="L58" s="28" t="s">
        <v>220</v>
      </c>
      <c r="M58" s="28" t="s">
        <v>220</v>
      </c>
    </row>
    <row r="59" spans="1:13" ht="24" customHeight="1">
      <c r="A59" s="83" t="s">
        <v>1186</v>
      </c>
      <c r="B59" s="45">
        <v>49</v>
      </c>
      <c r="C59" s="28">
        <v>1132</v>
      </c>
      <c r="D59" s="28" t="s">
        <v>53</v>
      </c>
      <c r="E59" s="28" t="s">
        <v>53</v>
      </c>
      <c r="F59" s="28">
        <v>9</v>
      </c>
      <c r="G59" s="28">
        <v>217</v>
      </c>
      <c r="H59" s="28">
        <v>16</v>
      </c>
      <c r="I59" s="28">
        <v>456</v>
      </c>
      <c r="J59" s="28">
        <v>24</v>
      </c>
      <c r="K59" s="28">
        <v>459</v>
      </c>
      <c r="L59" s="28" t="s">
        <v>220</v>
      </c>
      <c r="M59" s="28" t="s">
        <v>220</v>
      </c>
    </row>
    <row r="60" spans="1:13" ht="24" customHeight="1">
      <c r="A60" s="83" t="s">
        <v>1187</v>
      </c>
      <c r="B60" s="45">
        <v>371</v>
      </c>
      <c r="C60" s="28">
        <v>5345</v>
      </c>
      <c r="D60" s="28">
        <v>40</v>
      </c>
      <c r="E60" s="28">
        <v>155</v>
      </c>
      <c r="F60" s="28">
        <v>190</v>
      </c>
      <c r="G60" s="28">
        <v>3024</v>
      </c>
      <c r="H60" s="28">
        <v>72</v>
      </c>
      <c r="I60" s="28">
        <v>336</v>
      </c>
      <c r="J60" s="28">
        <v>69</v>
      </c>
      <c r="K60" s="28">
        <v>1830</v>
      </c>
      <c r="L60" s="28" t="s">
        <v>220</v>
      </c>
      <c r="M60" s="28" t="s">
        <v>220</v>
      </c>
    </row>
    <row r="61" spans="1:13" ht="24" customHeight="1">
      <c r="A61" s="83" t="s">
        <v>1188</v>
      </c>
      <c r="B61" s="45">
        <f t="shared" ref="B61:B70" si="31">SUM(D61+F61+H61+J61+L61)</f>
        <v>833</v>
      </c>
      <c r="C61" s="28">
        <f t="shared" ref="C61:C70" si="32">E61+G61+I61+K61+M61</f>
        <v>19879</v>
      </c>
      <c r="D61" s="28">
        <v>60</v>
      </c>
      <c r="E61" s="28">
        <v>923</v>
      </c>
      <c r="F61" s="28">
        <v>287</v>
      </c>
      <c r="G61" s="28">
        <v>4575</v>
      </c>
      <c r="H61" s="28">
        <v>225</v>
      </c>
      <c r="I61" s="28">
        <v>5852</v>
      </c>
      <c r="J61" s="28">
        <v>257</v>
      </c>
      <c r="K61" s="28">
        <v>8432</v>
      </c>
      <c r="L61" s="28">
        <v>4</v>
      </c>
      <c r="M61" s="28">
        <v>97</v>
      </c>
    </row>
    <row r="62" spans="1:13" ht="24" customHeight="1">
      <c r="A62" s="83" t="s">
        <v>1189</v>
      </c>
      <c r="B62" s="45">
        <f t="shared" si="31"/>
        <v>1700</v>
      </c>
      <c r="C62" s="28">
        <f t="shared" si="32"/>
        <v>32165</v>
      </c>
      <c r="D62" s="28">
        <v>193</v>
      </c>
      <c r="E62" s="28">
        <v>1556</v>
      </c>
      <c r="F62" s="28">
        <v>703</v>
      </c>
      <c r="G62" s="28">
        <v>10551</v>
      </c>
      <c r="H62" s="28">
        <v>388</v>
      </c>
      <c r="I62" s="28">
        <v>7745</v>
      </c>
      <c r="J62" s="28">
        <v>412</v>
      </c>
      <c r="K62" s="28">
        <v>12311</v>
      </c>
      <c r="L62" s="28">
        <v>4</v>
      </c>
      <c r="M62" s="28">
        <v>2</v>
      </c>
    </row>
    <row r="63" spans="1:13" ht="24" customHeight="1">
      <c r="A63" s="83" t="s">
        <v>1190</v>
      </c>
      <c r="B63" s="45">
        <f t="shared" si="31"/>
        <v>2686</v>
      </c>
      <c r="C63" s="28">
        <f t="shared" si="32"/>
        <v>54202</v>
      </c>
      <c r="D63" s="28">
        <v>192</v>
      </c>
      <c r="E63" s="28">
        <v>730</v>
      </c>
      <c r="F63" s="28">
        <v>1184</v>
      </c>
      <c r="G63" s="28">
        <v>23538</v>
      </c>
      <c r="H63" s="28">
        <v>628</v>
      </c>
      <c r="I63" s="28">
        <v>11099</v>
      </c>
      <c r="J63" s="28">
        <v>674</v>
      </c>
      <c r="K63" s="28">
        <v>18614</v>
      </c>
      <c r="L63" s="28">
        <v>8</v>
      </c>
      <c r="M63" s="28">
        <v>221</v>
      </c>
    </row>
    <row r="64" spans="1:13" ht="24" customHeight="1">
      <c r="A64" s="83" t="s">
        <v>1191</v>
      </c>
      <c r="B64" s="45">
        <f t="shared" si="31"/>
        <v>4223</v>
      </c>
      <c r="C64" s="28">
        <f t="shared" si="32"/>
        <v>70834</v>
      </c>
      <c r="D64" s="28">
        <v>282</v>
      </c>
      <c r="E64" s="28">
        <v>2590</v>
      </c>
      <c r="F64" s="28">
        <v>1982</v>
      </c>
      <c r="G64" s="28">
        <v>30100</v>
      </c>
      <c r="H64" s="28">
        <v>1063</v>
      </c>
      <c r="I64" s="28">
        <v>15365</v>
      </c>
      <c r="J64" s="28">
        <v>892</v>
      </c>
      <c r="K64" s="28">
        <v>22682</v>
      </c>
      <c r="L64" s="28">
        <v>4</v>
      </c>
      <c r="M64" s="28">
        <v>97</v>
      </c>
    </row>
    <row r="65" spans="1:13" ht="24" customHeight="1">
      <c r="A65" s="83" t="s">
        <v>1192</v>
      </c>
      <c r="B65" s="45">
        <f t="shared" si="31"/>
        <v>6200</v>
      </c>
      <c r="C65" s="28">
        <f t="shared" si="32"/>
        <v>103473</v>
      </c>
      <c r="D65" s="28">
        <v>445</v>
      </c>
      <c r="E65" s="28">
        <v>4887</v>
      </c>
      <c r="F65" s="28">
        <v>2874</v>
      </c>
      <c r="G65" s="28">
        <v>43212</v>
      </c>
      <c r="H65" s="28">
        <v>1526</v>
      </c>
      <c r="I65" s="28">
        <v>19991</v>
      </c>
      <c r="J65" s="28">
        <v>1347</v>
      </c>
      <c r="K65" s="28">
        <v>34639</v>
      </c>
      <c r="L65" s="28">
        <v>8</v>
      </c>
      <c r="M65" s="28">
        <v>744</v>
      </c>
    </row>
    <row r="66" spans="1:13" ht="24" customHeight="1">
      <c r="A66" s="83" t="s">
        <v>1193</v>
      </c>
      <c r="B66" s="45">
        <f t="shared" ref="B66" si="33">SUM(D66+F66+H66+J66+L66)</f>
        <v>6827</v>
      </c>
      <c r="C66" s="28">
        <f t="shared" si="32"/>
        <v>97880</v>
      </c>
      <c r="D66" s="28">
        <v>468</v>
      </c>
      <c r="E66" s="28">
        <v>3611</v>
      </c>
      <c r="F66" s="28">
        <v>3419</v>
      </c>
      <c r="G66" s="28">
        <v>45203</v>
      </c>
      <c r="H66" s="28">
        <v>1677</v>
      </c>
      <c r="I66" s="28">
        <v>20083</v>
      </c>
      <c r="J66" s="28">
        <v>1259</v>
      </c>
      <c r="K66" s="28">
        <v>28708</v>
      </c>
      <c r="L66" s="28">
        <v>4</v>
      </c>
      <c r="M66" s="28">
        <v>275</v>
      </c>
    </row>
    <row r="67" spans="1:13" ht="24" customHeight="1">
      <c r="A67" s="83" t="s">
        <v>1194</v>
      </c>
      <c r="B67" s="45">
        <v>5735</v>
      </c>
      <c r="C67" s="28">
        <v>80324</v>
      </c>
      <c r="D67" s="28">
        <v>391</v>
      </c>
      <c r="E67" s="28">
        <v>2167</v>
      </c>
      <c r="F67" s="28">
        <v>2893</v>
      </c>
      <c r="G67" s="28">
        <v>40172</v>
      </c>
      <c r="H67" s="28">
        <v>1412</v>
      </c>
      <c r="I67" s="28">
        <v>15651</v>
      </c>
      <c r="J67" s="28">
        <v>1039</v>
      </c>
      <c r="K67" s="28">
        <v>22334</v>
      </c>
      <c r="L67" s="28" t="s">
        <v>220</v>
      </c>
      <c r="M67" s="28" t="s">
        <v>220</v>
      </c>
    </row>
    <row r="68" spans="1:13" ht="24" customHeight="1">
      <c r="A68" s="83" t="s">
        <v>1195</v>
      </c>
      <c r="B68" s="45">
        <v>3682</v>
      </c>
      <c r="C68" s="28">
        <v>47624</v>
      </c>
      <c r="D68" s="28">
        <v>314</v>
      </c>
      <c r="E68" s="28">
        <v>769</v>
      </c>
      <c r="F68" s="28">
        <v>1844</v>
      </c>
      <c r="G68" s="28">
        <v>22557</v>
      </c>
      <c r="H68" s="28">
        <v>970</v>
      </c>
      <c r="I68" s="28">
        <v>11033</v>
      </c>
      <c r="J68" s="28">
        <v>554</v>
      </c>
      <c r="K68" s="28">
        <v>13265</v>
      </c>
      <c r="L68" s="28" t="s">
        <v>220</v>
      </c>
      <c r="M68" s="28" t="s">
        <v>220</v>
      </c>
    </row>
    <row r="69" spans="1:13" ht="24" customHeight="1">
      <c r="A69" s="83" t="s">
        <v>1196</v>
      </c>
      <c r="B69" s="45">
        <f t="shared" si="31"/>
        <v>1947</v>
      </c>
      <c r="C69" s="28">
        <f t="shared" si="32"/>
        <v>23889</v>
      </c>
      <c r="D69" s="28">
        <v>194</v>
      </c>
      <c r="E69" s="28">
        <v>885</v>
      </c>
      <c r="F69" s="28">
        <v>998</v>
      </c>
      <c r="G69" s="28">
        <v>10638</v>
      </c>
      <c r="H69" s="28">
        <v>448</v>
      </c>
      <c r="I69" s="28">
        <v>4985</v>
      </c>
      <c r="J69" s="28">
        <v>303</v>
      </c>
      <c r="K69" s="28">
        <v>7275</v>
      </c>
      <c r="L69" s="28">
        <v>4</v>
      </c>
      <c r="M69" s="28">
        <v>106</v>
      </c>
    </row>
    <row r="70" spans="1:13" ht="24" customHeight="1">
      <c r="A70" s="115" t="s">
        <v>1197</v>
      </c>
      <c r="B70" s="114">
        <f t="shared" si="31"/>
        <v>2570</v>
      </c>
      <c r="C70" s="467">
        <f t="shared" si="32"/>
        <v>30725</v>
      </c>
      <c r="D70" s="467">
        <v>315</v>
      </c>
      <c r="E70" s="467">
        <v>441</v>
      </c>
      <c r="F70" s="467">
        <v>1261</v>
      </c>
      <c r="G70" s="467">
        <v>12428</v>
      </c>
      <c r="H70" s="467">
        <v>666</v>
      </c>
      <c r="I70" s="467">
        <v>10179</v>
      </c>
      <c r="J70" s="467">
        <v>324</v>
      </c>
      <c r="K70" s="467">
        <v>7619</v>
      </c>
      <c r="L70" s="467">
        <v>4</v>
      </c>
      <c r="M70" s="467">
        <v>58</v>
      </c>
    </row>
    <row r="71" spans="1:13"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</row>
    <row r="72" spans="1:13"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</row>
    <row r="73" spans="1:13"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</row>
  </sheetData>
  <mergeCells count="24">
    <mergeCell ref="B4:C5"/>
    <mergeCell ref="D4:M4"/>
    <mergeCell ref="D5:E5"/>
    <mergeCell ref="F5:G5"/>
    <mergeCell ref="H5:I5"/>
    <mergeCell ref="J5:K5"/>
    <mergeCell ref="L5:M5"/>
    <mergeCell ref="B6:C6"/>
    <mergeCell ref="B28:C29"/>
    <mergeCell ref="D28:M28"/>
    <mergeCell ref="D29:E29"/>
    <mergeCell ref="F29:G29"/>
    <mergeCell ref="H29:I29"/>
    <mergeCell ref="J29:K29"/>
    <mergeCell ref="L29:M29"/>
    <mergeCell ref="B54:C54"/>
    <mergeCell ref="B30:C30"/>
    <mergeCell ref="B52:C53"/>
    <mergeCell ref="D52:M52"/>
    <mergeCell ref="D53:E53"/>
    <mergeCell ref="F53:G53"/>
    <mergeCell ref="H53:I53"/>
    <mergeCell ref="J53:K53"/>
    <mergeCell ref="L53:M53"/>
  </mergeCells>
  <printOptions horizontalCentered="1"/>
  <pageMargins left="0.39370078740157483" right="0.39370078740157483" top="0.78740157480314965" bottom="0.39370078740157483" header="0.19685039370078741" footer="0.19685039370078741"/>
  <pageSetup paperSize="9" scale="85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>
  <sheetPr>
    <tabColor rgb="FF00B050"/>
  </sheetPr>
  <dimension ref="A1:M52"/>
  <sheetViews>
    <sheetView workbookViewId="0">
      <selection activeCell="E20" sqref="E20"/>
    </sheetView>
  </sheetViews>
  <sheetFormatPr defaultRowHeight="21"/>
  <cols>
    <col min="1" max="1" width="28.875" style="620" customWidth="1"/>
    <col min="2" max="2" width="10.125" style="605" customWidth="1"/>
    <col min="3" max="3" width="10.875" style="605" customWidth="1"/>
    <col min="4" max="6" width="10" style="605" customWidth="1"/>
    <col min="7" max="7" width="11.5" style="605" customWidth="1"/>
    <col min="8" max="13" width="10" style="605" customWidth="1"/>
    <col min="14" max="16384" width="9" style="605"/>
  </cols>
  <sheetData>
    <row r="1" spans="1:13" s="628" customFormat="1" ht="24.75" customHeight="1">
      <c r="A1" s="627" t="s">
        <v>1213</v>
      </c>
      <c r="J1" s="629"/>
      <c r="M1" s="628" t="s">
        <v>57</v>
      </c>
    </row>
    <row r="2" spans="1:13" s="628" customFormat="1" ht="24.75" customHeight="1">
      <c r="A2" s="627" t="s">
        <v>1214</v>
      </c>
      <c r="M2" s="630" t="s">
        <v>59</v>
      </c>
    </row>
    <row r="3" spans="1:13" s="607" customFormat="1" ht="24.75" customHeight="1">
      <c r="D3" s="631"/>
      <c r="E3" s="631"/>
      <c r="F3" s="631"/>
      <c r="G3" s="631"/>
      <c r="H3" s="631"/>
      <c r="I3" s="631"/>
      <c r="J3" s="631"/>
      <c r="K3" s="631"/>
      <c r="L3" s="631"/>
      <c r="M3" s="631"/>
    </row>
    <row r="4" spans="1:13" s="607" customFormat="1" ht="24.75" customHeight="1">
      <c r="A4" s="632"/>
      <c r="B4" s="1143" t="s">
        <v>118</v>
      </c>
      <c r="C4" s="1144"/>
      <c r="D4" s="1147" t="s">
        <v>1204</v>
      </c>
      <c r="E4" s="1148"/>
      <c r="F4" s="1148"/>
      <c r="G4" s="1148"/>
      <c r="H4" s="1148"/>
      <c r="I4" s="1148"/>
      <c r="J4" s="1148"/>
      <c r="K4" s="1148"/>
      <c r="L4" s="1148"/>
      <c r="M4" s="1148"/>
    </row>
    <row r="5" spans="1:13" s="607" customFormat="1" ht="24.75" customHeight="1">
      <c r="A5" s="633" t="s">
        <v>63</v>
      </c>
      <c r="B5" s="1145"/>
      <c r="C5" s="1146"/>
      <c r="D5" s="1149" t="s">
        <v>1111</v>
      </c>
      <c r="E5" s="1149"/>
      <c r="F5" s="1149" t="s">
        <v>1112</v>
      </c>
      <c r="G5" s="1149"/>
      <c r="H5" s="1149" t="s">
        <v>1113</v>
      </c>
      <c r="I5" s="1149"/>
      <c r="J5" s="1149" t="s">
        <v>1114</v>
      </c>
      <c r="K5" s="1149"/>
      <c r="L5" s="1143" t="s">
        <v>1205</v>
      </c>
      <c r="M5" s="1150"/>
    </row>
    <row r="6" spans="1:13" s="607" customFormat="1" ht="24.75" customHeight="1">
      <c r="A6" s="1141" t="s">
        <v>1096</v>
      </c>
      <c r="B6" s="1137" t="s">
        <v>36</v>
      </c>
      <c r="C6" s="1142"/>
      <c r="D6" s="634" t="s">
        <v>1207</v>
      </c>
      <c r="E6" s="635"/>
      <c r="F6" s="634" t="s">
        <v>1208</v>
      </c>
      <c r="G6" s="635"/>
      <c r="H6" s="634" t="s">
        <v>1209</v>
      </c>
      <c r="I6" s="635"/>
      <c r="J6" s="634" t="s">
        <v>1208</v>
      </c>
      <c r="K6" s="635"/>
      <c r="L6" s="634" t="s">
        <v>1210</v>
      </c>
      <c r="M6" s="636"/>
    </row>
    <row r="7" spans="1:13" s="607" customFormat="1" ht="24.75" customHeight="1">
      <c r="A7" s="1141"/>
      <c r="B7" s="637" t="s">
        <v>86</v>
      </c>
      <c r="C7" s="637" t="s">
        <v>87</v>
      </c>
      <c r="D7" s="637" t="s">
        <v>86</v>
      </c>
      <c r="E7" s="637" t="s">
        <v>87</v>
      </c>
      <c r="F7" s="637" t="s">
        <v>86</v>
      </c>
      <c r="G7" s="637" t="s">
        <v>87</v>
      </c>
      <c r="H7" s="637" t="s">
        <v>86</v>
      </c>
      <c r="I7" s="637" t="s">
        <v>87</v>
      </c>
      <c r="J7" s="637" t="s">
        <v>86</v>
      </c>
      <c r="K7" s="637" t="s">
        <v>87</v>
      </c>
      <c r="L7" s="637" t="s">
        <v>86</v>
      </c>
      <c r="M7" s="638" t="s">
        <v>87</v>
      </c>
    </row>
    <row r="8" spans="1:13" s="607" customFormat="1" ht="24.75" customHeight="1">
      <c r="A8" s="639"/>
      <c r="B8" s="613" t="s">
        <v>1144</v>
      </c>
      <c r="C8" s="838" t="s">
        <v>89</v>
      </c>
      <c r="D8" s="838" t="s">
        <v>1144</v>
      </c>
      <c r="E8" s="838" t="s">
        <v>89</v>
      </c>
      <c r="F8" s="838" t="s">
        <v>1144</v>
      </c>
      <c r="G8" s="838" t="s">
        <v>89</v>
      </c>
      <c r="H8" s="838" t="s">
        <v>1144</v>
      </c>
      <c r="I8" s="838" t="s">
        <v>89</v>
      </c>
      <c r="J8" s="838" t="s">
        <v>1144</v>
      </c>
      <c r="K8" s="838" t="s">
        <v>89</v>
      </c>
      <c r="L8" s="838" t="s">
        <v>1144</v>
      </c>
      <c r="M8" s="839" t="s">
        <v>89</v>
      </c>
    </row>
    <row r="9" spans="1:13" ht="24" customHeight="1">
      <c r="A9" s="640" t="s">
        <v>1215</v>
      </c>
      <c r="B9" s="641">
        <f>SUM(B10:B17)</f>
        <v>145056</v>
      </c>
      <c r="C9" s="841">
        <f>E9+G9+I9+K9+M9</f>
        <v>2556848</v>
      </c>
      <c r="D9" s="841">
        <f>SUM(D10:D17)</f>
        <v>6837</v>
      </c>
      <c r="E9" s="841">
        <f>SUM(E10:E17)</f>
        <v>54329</v>
      </c>
      <c r="F9" s="841">
        <f t="shared" ref="F9:M9" si="0">SUM(F10:F17)</f>
        <v>75328</v>
      </c>
      <c r="G9" s="841">
        <f t="shared" si="0"/>
        <v>1250309</v>
      </c>
      <c r="H9" s="841">
        <f t="shared" si="0"/>
        <v>37398</v>
      </c>
      <c r="I9" s="841">
        <f>SUM(I10:I17)</f>
        <v>589829</v>
      </c>
      <c r="J9" s="841">
        <f t="shared" si="0"/>
        <v>25339</v>
      </c>
      <c r="K9" s="841">
        <f t="shared" si="0"/>
        <v>657114</v>
      </c>
      <c r="L9" s="833">
        <f>SUM(L10:L17)</f>
        <v>154</v>
      </c>
      <c r="M9" s="841">
        <f t="shared" si="0"/>
        <v>5267</v>
      </c>
    </row>
    <row r="10" spans="1:13" ht="24" customHeight="1">
      <c r="A10" s="642" t="s">
        <v>1415</v>
      </c>
      <c r="B10" s="643">
        <f>D10+F10+H10+J10+L10</f>
        <v>10841</v>
      </c>
      <c r="C10" s="601">
        <f>SUM(E10+G10+I10+K10+M10)</f>
        <v>6259</v>
      </c>
      <c r="D10" s="601">
        <v>3884</v>
      </c>
      <c r="E10" s="601">
        <v>1436</v>
      </c>
      <c r="F10" s="601">
        <v>5949</v>
      </c>
      <c r="G10" s="601">
        <v>4212</v>
      </c>
      <c r="H10" s="601">
        <v>828</v>
      </c>
      <c r="I10" s="601">
        <v>501</v>
      </c>
      <c r="J10" s="601">
        <v>172</v>
      </c>
      <c r="K10" s="601">
        <v>104</v>
      </c>
      <c r="L10" s="599">
        <v>8</v>
      </c>
      <c r="M10" s="601">
        <v>6</v>
      </c>
    </row>
    <row r="11" spans="1:13" ht="24" customHeight="1">
      <c r="A11" s="642" t="s">
        <v>1216</v>
      </c>
      <c r="B11" s="643">
        <f t="shared" ref="B11:B16" si="1">D11+F11+H11+J11+L11</f>
        <v>26193</v>
      </c>
      <c r="C11" s="601">
        <f>SUM(E11+G11+I11+K11+M11)</f>
        <v>95120</v>
      </c>
      <c r="D11" s="601">
        <v>858</v>
      </c>
      <c r="E11" s="601">
        <v>2909</v>
      </c>
      <c r="F11" s="601">
        <v>14719</v>
      </c>
      <c r="G11" s="601">
        <v>50429</v>
      </c>
      <c r="H11" s="601">
        <v>10147</v>
      </c>
      <c r="I11" s="601">
        <v>40049</v>
      </c>
      <c r="J11" s="601">
        <v>465</v>
      </c>
      <c r="K11" s="601">
        <v>1721</v>
      </c>
      <c r="L11" s="599">
        <v>4</v>
      </c>
      <c r="M11" s="601">
        <v>12</v>
      </c>
    </row>
    <row r="12" spans="1:13" ht="24" customHeight="1">
      <c r="A12" s="642" t="s">
        <v>1217</v>
      </c>
      <c r="B12" s="643">
        <f t="shared" si="1"/>
        <v>20604</v>
      </c>
      <c r="C12" s="601">
        <f>SUM(E12+G12+I12+K12+M12)</f>
        <v>151084</v>
      </c>
      <c r="D12" s="601">
        <v>446</v>
      </c>
      <c r="E12" s="601">
        <v>3200</v>
      </c>
      <c r="F12" s="601">
        <v>10816</v>
      </c>
      <c r="G12" s="601">
        <v>79217</v>
      </c>
      <c r="H12" s="601">
        <v>8791</v>
      </c>
      <c r="I12" s="601">
        <v>64680</v>
      </c>
      <c r="J12" s="601">
        <v>546</v>
      </c>
      <c r="K12" s="601">
        <v>3954</v>
      </c>
      <c r="L12" s="599">
        <v>5</v>
      </c>
      <c r="M12" s="601">
        <v>33</v>
      </c>
    </row>
    <row r="13" spans="1:13" ht="24" customHeight="1">
      <c r="A13" s="642" t="s">
        <v>1218</v>
      </c>
      <c r="B13" s="643">
        <f t="shared" si="1"/>
        <v>40962</v>
      </c>
      <c r="C13" s="601">
        <f>SUM(E13+G13+I13+K13+M13)</f>
        <v>555821</v>
      </c>
      <c r="D13" s="601">
        <v>849</v>
      </c>
      <c r="E13" s="601">
        <v>11189</v>
      </c>
      <c r="F13" s="601">
        <v>20811</v>
      </c>
      <c r="G13" s="601">
        <v>282738</v>
      </c>
      <c r="H13" s="601">
        <v>7730</v>
      </c>
      <c r="I13" s="601">
        <v>106629</v>
      </c>
      <c r="J13" s="601">
        <v>11535</v>
      </c>
      <c r="K13" s="601">
        <v>154745</v>
      </c>
      <c r="L13" s="599">
        <v>37</v>
      </c>
      <c r="M13" s="601">
        <v>520</v>
      </c>
    </row>
    <row r="14" spans="1:13" ht="24" customHeight="1">
      <c r="A14" s="642" t="s">
        <v>177</v>
      </c>
      <c r="B14" s="643">
        <f t="shared" si="1"/>
        <v>32632</v>
      </c>
      <c r="C14" s="601">
        <f t="shared" ref="C14:C17" si="2">SUM(E14+G14+I14+K14+M14)</f>
        <v>877221</v>
      </c>
      <c r="D14" s="601">
        <v>527</v>
      </c>
      <c r="E14" s="601">
        <v>14115</v>
      </c>
      <c r="F14" s="601">
        <v>16542</v>
      </c>
      <c r="G14" s="601">
        <v>442617</v>
      </c>
      <c r="H14" s="601">
        <v>6924</v>
      </c>
      <c r="I14" s="601">
        <v>188786</v>
      </c>
      <c r="J14" s="601">
        <v>8584</v>
      </c>
      <c r="K14" s="601">
        <v>230006</v>
      </c>
      <c r="L14" s="599">
        <v>55</v>
      </c>
      <c r="M14" s="601">
        <v>1697</v>
      </c>
    </row>
    <row r="15" spans="1:13" ht="24" customHeight="1">
      <c r="A15" s="642" t="s">
        <v>178</v>
      </c>
      <c r="B15" s="643">
        <f t="shared" si="1"/>
        <v>9036</v>
      </c>
      <c r="C15" s="601">
        <f>SUM(E15+G15+I15+K15+M15)</f>
        <v>423044</v>
      </c>
      <c r="D15" s="601">
        <v>161</v>
      </c>
      <c r="E15" s="601">
        <v>7565</v>
      </c>
      <c r="F15" s="601">
        <v>4441</v>
      </c>
      <c r="G15" s="601">
        <v>208992</v>
      </c>
      <c r="H15" s="601">
        <v>1913</v>
      </c>
      <c r="I15" s="601">
        <v>89230</v>
      </c>
      <c r="J15" s="601">
        <v>2505</v>
      </c>
      <c r="K15" s="601">
        <v>116529</v>
      </c>
      <c r="L15" s="599">
        <v>16</v>
      </c>
      <c r="M15" s="601">
        <v>728</v>
      </c>
    </row>
    <row r="16" spans="1:13" ht="24" customHeight="1">
      <c r="A16" s="642" t="s">
        <v>179</v>
      </c>
      <c r="B16" s="643">
        <f t="shared" si="1"/>
        <v>4312</v>
      </c>
      <c r="C16" s="601">
        <f t="shared" si="2"/>
        <v>336213</v>
      </c>
      <c r="D16" s="601">
        <v>96</v>
      </c>
      <c r="E16" s="601">
        <v>8216</v>
      </c>
      <c r="F16" s="601">
        <v>1870</v>
      </c>
      <c r="G16" s="601">
        <v>145865</v>
      </c>
      <c r="H16" s="601">
        <v>980</v>
      </c>
      <c r="I16" s="601">
        <v>76423</v>
      </c>
      <c r="J16" s="601">
        <v>1341</v>
      </c>
      <c r="K16" s="601">
        <v>104031</v>
      </c>
      <c r="L16" s="599">
        <v>25</v>
      </c>
      <c r="M16" s="601">
        <v>1678</v>
      </c>
    </row>
    <row r="17" spans="1:13" ht="24" customHeight="1">
      <c r="A17" s="619" t="s">
        <v>787</v>
      </c>
      <c r="B17" s="644">
        <f>D17+F17+H17+J17+L17</f>
        <v>476</v>
      </c>
      <c r="C17" s="840">
        <f t="shared" si="2"/>
        <v>112086</v>
      </c>
      <c r="D17" s="840">
        <v>16</v>
      </c>
      <c r="E17" s="840">
        <v>5699</v>
      </c>
      <c r="F17" s="840">
        <v>180</v>
      </c>
      <c r="G17" s="840">
        <v>36239</v>
      </c>
      <c r="H17" s="840">
        <v>85</v>
      </c>
      <c r="I17" s="840">
        <v>23531</v>
      </c>
      <c r="J17" s="840">
        <v>191</v>
      </c>
      <c r="K17" s="840">
        <v>46024</v>
      </c>
      <c r="L17" s="836">
        <v>4</v>
      </c>
      <c r="M17" s="840">
        <v>593</v>
      </c>
    </row>
    <row r="18" spans="1:13">
      <c r="B18" s="604"/>
      <c r="C18" s="604"/>
    </row>
    <row r="19" spans="1:13">
      <c r="B19" s="631"/>
      <c r="C19" s="631"/>
      <c r="D19" s="631"/>
      <c r="E19" s="631"/>
      <c r="F19" s="631"/>
      <c r="G19" s="631"/>
      <c r="H19" s="631"/>
      <c r="I19" s="631"/>
      <c r="J19" s="631"/>
      <c r="K19" s="631"/>
      <c r="L19" s="631"/>
      <c r="M19" s="631"/>
    </row>
    <row r="20" spans="1:13">
      <c r="B20" s="604"/>
      <c r="C20" s="604"/>
      <c r="D20" s="604"/>
      <c r="E20" s="604"/>
      <c r="F20" s="604"/>
      <c r="G20" s="604"/>
      <c r="H20" s="604"/>
      <c r="I20" s="604"/>
      <c r="J20" s="604"/>
      <c r="K20" s="604"/>
      <c r="L20" s="604"/>
      <c r="M20" s="604"/>
    </row>
    <row r="21" spans="1:13">
      <c r="B21" s="604"/>
      <c r="C21" s="604"/>
      <c r="D21" s="604"/>
      <c r="E21" s="604"/>
      <c r="F21" s="604"/>
      <c r="G21" s="604"/>
      <c r="H21" s="604"/>
      <c r="I21" s="604"/>
      <c r="J21" s="604"/>
      <c r="K21" s="604"/>
      <c r="L21" s="604"/>
      <c r="M21" s="604"/>
    </row>
    <row r="22" spans="1:13">
      <c r="B22" s="604"/>
      <c r="C22" s="604"/>
      <c r="D22" s="604"/>
      <c r="E22" s="604"/>
      <c r="F22" s="604"/>
      <c r="G22" s="604"/>
      <c r="H22" s="604"/>
      <c r="I22" s="604"/>
      <c r="J22" s="604"/>
      <c r="K22" s="604"/>
      <c r="L22" s="604"/>
      <c r="M22" s="604"/>
    </row>
    <row r="23" spans="1:13">
      <c r="B23" s="604"/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4"/>
    </row>
    <row r="24" spans="1:13">
      <c r="B24" s="604"/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4"/>
    </row>
    <row r="25" spans="1:13">
      <c r="B25" s="604"/>
      <c r="C25" s="604"/>
      <c r="D25" s="604"/>
      <c r="E25" s="604"/>
      <c r="F25" s="604"/>
      <c r="G25" s="604"/>
      <c r="H25" s="604"/>
      <c r="I25" s="604"/>
      <c r="J25" s="604"/>
      <c r="K25" s="604"/>
      <c r="L25" s="604"/>
      <c r="M25" s="604"/>
    </row>
    <row r="26" spans="1:13">
      <c r="B26" s="604"/>
      <c r="C26" s="604"/>
      <c r="D26" s="604"/>
      <c r="E26" s="604"/>
      <c r="F26" s="604"/>
      <c r="G26" s="604"/>
      <c r="H26" s="604"/>
      <c r="I26" s="604"/>
      <c r="J26" s="604"/>
      <c r="K26" s="604"/>
      <c r="L26" s="604"/>
      <c r="M26" s="604"/>
    </row>
    <row r="27" spans="1:13">
      <c r="B27" s="604"/>
      <c r="C27" s="604"/>
      <c r="D27" s="604"/>
      <c r="E27" s="604"/>
      <c r="F27" s="604"/>
      <c r="G27" s="604"/>
      <c r="H27" s="604"/>
      <c r="I27" s="604"/>
      <c r="J27" s="604"/>
      <c r="K27" s="604"/>
      <c r="L27" s="604"/>
      <c r="M27" s="604"/>
    </row>
    <row r="28" spans="1:13">
      <c r="B28" s="604"/>
      <c r="C28" s="604"/>
      <c r="D28" s="604"/>
      <c r="E28" s="604"/>
      <c r="F28" s="604"/>
      <c r="G28" s="604"/>
      <c r="H28" s="604"/>
      <c r="I28" s="604"/>
      <c r="J28" s="604"/>
      <c r="K28" s="604"/>
      <c r="L28" s="604"/>
      <c r="M28" s="604"/>
    </row>
    <row r="29" spans="1:13">
      <c r="B29" s="604"/>
      <c r="C29" s="604"/>
      <c r="D29" s="604"/>
      <c r="E29" s="604"/>
      <c r="F29" s="604"/>
      <c r="G29" s="604"/>
      <c r="H29" s="604"/>
      <c r="I29" s="604"/>
      <c r="J29" s="604"/>
      <c r="K29" s="604"/>
      <c r="L29" s="604"/>
      <c r="M29" s="604"/>
    </row>
    <row r="30" spans="1:13">
      <c r="B30" s="604"/>
      <c r="C30" s="604"/>
      <c r="D30" s="604"/>
      <c r="E30" s="604"/>
      <c r="F30" s="604"/>
      <c r="G30" s="604"/>
      <c r="H30" s="604"/>
      <c r="I30" s="604"/>
      <c r="J30" s="604"/>
      <c r="K30" s="604"/>
      <c r="L30" s="604"/>
      <c r="M30" s="604"/>
    </row>
    <row r="31" spans="1:13">
      <c r="B31" s="604"/>
      <c r="C31" s="604"/>
      <c r="D31" s="604"/>
      <c r="E31" s="604"/>
      <c r="F31" s="604"/>
      <c r="G31" s="604"/>
      <c r="H31" s="604"/>
      <c r="I31" s="604"/>
      <c r="J31" s="604"/>
      <c r="K31" s="604"/>
      <c r="L31" s="604"/>
      <c r="M31" s="604"/>
    </row>
    <row r="32" spans="1:13">
      <c r="B32" s="604"/>
      <c r="C32" s="604"/>
      <c r="D32" s="604"/>
      <c r="E32" s="604"/>
      <c r="F32" s="604"/>
      <c r="G32" s="604"/>
      <c r="H32" s="604"/>
      <c r="I32" s="604"/>
      <c r="J32" s="604"/>
      <c r="K32" s="604"/>
      <c r="L32" s="604"/>
      <c r="M32" s="604"/>
    </row>
    <row r="33" spans="2:13">
      <c r="B33" s="604"/>
      <c r="C33" s="604"/>
      <c r="D33" s="604"/>
      <c r="E33" s="604"/>
      <c r="F33" s="604"/>
      <c r="G33" s="604"/>
      <c r="H33" s="604"/>
      <c r="I33" s="604"/>
      <c r="J33" s="604"/>
      <c r="K33" s="604"/>
      <c r="L33" s="604"/>
      <c r="M33" s="604"/>
    </row>
    <row r="34" spans="2:13">
      <c r="B34" s="604"/>
      <c r="C34" s="604"/>
      <c r="D34" s="604"/>
      <c r="E34" s="604"/>
      <c r="F34" s="604"/>
      <c r="G34" s="604"/>
      <c r="H34" s="604"/>
      <c r="I34" s="604"/>
      <c r="J34" s="604"/>
      <c r="K34" s="604"/>
      <c r="L34" s="604"/>
      <c r="M34" s="604"/>
    </row>
    <row r="35" spans="2:13">
      <c r="B35" s="604"/>
      <c r="C35" s="604"/>
      <c r="D35" s="604"/>
      <c r="E35" s="604"/>
      <c r="F35" s="604"/>
      <c r="G35" s="604"/>
      <c r="H35" s="604"/>
      <c r="I35" s="604"/>
      <c r="J35" s="604"/>
      <c r="K35" s="604"/>
      <c r="L35" s="604"/>
      <c r="M35" s="604"/>
    </row>
    <row r="36" spans="2:13">
      <c r="B36" s="604"/>
      <c r="C36" s="604"/>
      <c r="D36" s="604"/>
      <c r="E36" s="604"/>
      <c r="F36" s="604"/>
      <c r="G36" s="604"/>
      <c r="H36" s="604"/>
      <c r="I36" s="604"/>
      <c r="J36" s="604"/>
      <c r="K36" s="604"/>
      <c r="L36" s="604"/>
      <c r="M36" s="604"/>
    </row>
    <row r="37" spans="2:13">
      <c r="B37" s="604"/>
      <c r="C37" s="604"/>
      <c r="D37" s="604"/>
      <c r="E37" s="604"/>
      <c r="F37" s="604"/>
      <c r="G37" s="604"/>
      <c r="H37" s="604"/>
      <c r="I37" s="604"/>
      <c r="J37" s="604"/>
      <c r="K37" s="604"/>
      <c r="L37" s="604"/>
      <c r="M37" s="604"/>
    </row>
    <row r="38" spans="2:13">
      <c r="B38" s="604"/>
      <c r="C38" s="604"/>
      <c r="D38" s="604"/>
      <c r="E38" s="604"/>
      <c r="F38" s="604"/>
      <c r="G38" s="604"/>
      <c r="H38" s="604"/>
      <c r="I38" s="604"/>
      <c r="J38" s="604"/>
      <c r="K38" s="604"/>
      <c r="L38" s="604"/>
      <c r="M38" s="604"/>
    </row>
    <row r="39" spans="2:13">
      <c r="B39" s="604"/>
      <c r="C39" s="604"/>
      <c r="D39" s="604"/>
      <c r="E39" s="604"/>
      <c r="F39" s="604"/>
      <c r="G39" s="604"/>
      <c r="H39" s="604"/>
      <c r="I39" s="604"/>
      <c r="J39" s="604"/>
      <c r="K39" s="604"/>
      <c r="L39" s="604"/>
      <c r="M39" s="604"/>
    </row>
    <row r="40" spans="2:13">
      <c r="B40" s="604"/>
      <c r="C40" s="604"/>
      <c r="D40" s="604"/>
      <c r="E40" s="604"/>
      <c r="F40" s="604"/>
      <c r="G40" s="604"/>
      <c r="H40" s="604"/>
      <c r="I40" s="604"/>
      <c r="J40" s="604"/>
      <c r="K40" s="604"/>
      <c r="L40" s="604"/>
      <c r="M40" s="604"/>
    </row>
    <row r="41" spans="2:13">
      <c r="B41" s="604"/>
      <c r="C41" s="604"/>
      <c r="D41" s="604"/>
      <c r="E41" s="604"/>
      <c r="F41" s="604"/>
      <c r="G41" s="604"/>
      <c r="H41" s="604"/>
      <c r="I41" s="604"/>
      <c r="J41" s="604"/>
      <c r="K41" s="604"/>
      <c r="L41" s="604"/>
      <c r="M41" s="604"/>
    </row>
    <row r="42" spans="2:13">
      <c r="B42" s="604"/>
      <c r="C42" s="604"/>
      <c r="D42" s="604"/>
      <c r="E42" s="604"/>
      <c r="F42" s="604"/>
      <c r="G42" s="604"/>
      <c r="H42" s="604"/>
      <c r="I42" s="604"/>
      <c r="J42" s="604"/>
      <c r="K42" s="604"/>
      <c r="L42" s="604"/>
      <c r="M42" s="604"/>
    </row>
    <row r="43" spans="2:13">
      <c r="B43" s="604"/>
      <c r="C43" s="604"/>
      <c r="D43" s="604"/>
      <c r="E43" s="604"/>
      <c r="F43" s="604"/>
      <c r="G43" s="604"/>
      <c r="H43" s="604"/>
      <c r="I43" s="604"/>
      <c r="J43" s="604"/>
      <c r="K43" s="604"/>
      <c r="L43" s="604"/>
      <c r="M43" s="604"/>
    </row>
    <row r="44" spans="2:13">
      <c r="B44" s="604"/>
      <c r="C44" s="604"/>
      <c r="D44" s="604"/>
      <c r="E44" s="604"/>
      <c r="F44" s="604"/>
      <c r="G44" s="604"/>
      <c r="H44" s="604"/>
      <c r="I44" s="604"/>
      <c r="J44" s="604"/>
      <c r="K44" s="604"/>
      <c r="L44" s="604"/>
      <c r="M44" s="604"/>
    </row>
    <row r="45" spans="2:13">
      <c r="B45" s="604"/>
      <c r="C45" s="604"/>
      <c r="D45" s="604"/>
      <c r="E45" s="604"/>
      <c r="F45" s="604"/>
      <c r="G45" s="604"/>
      <c r="H45" s="604"/>
      <c r="I45" s="604"/>
      <c r="J45" s="604"/>
      <c r="K45" s="604"/>
      <c r="L45" s="604"/>
      <c r="M45" s="604"/>
    </row>
    <row r="46" spans="2:13">
      <c r="B46" s="604"/>
      <c r="C46" s="604"/>
      <c r="D46" s="604"/>
      <c r="E46" s="604"/>
      <c r="F46" s="604"/>
      <c r="G46" s="604"/>
      <c r="H46" s="604"/>
      <c r="I46" s="604"/>
      <c r="J46" s="604"/>
      <c r="K46" s="604"/>
      <c r="L46" s="604"/>
      <c r="M46" s="604"/>
    </row>
    <row r="47" spans="2:13">
      <c r="B47" s="604"/>
      <c r="C47" s="604"/>
      <c r="D47" s="604"/>
      <c r="E47" s="604"/>
      <c r="F47" s="604"/>
      <c r="G47" s="604"/>
      <c r="H47" s="604"/>
      <c r="I47" s="604"/>
      <c r="J47" s="604"/>
      <c r="K47" s="604"/>
      <c r="L47" s="604"/>
      <c r="M47" s="604"/>
    </row>
    <row r="48" spans="2:13">
      <c r="B48" s="604"/>
      <c r="C48" s="604"/>
      <c r="D48" s="604"/>
      <c r="E48" s="604"/>
      <c r="F48" s="604"/>
      <c r="G48" s="604"/>
      <c r="H48" s="604"/>
      <c r="I48" s="604"/>
      <c r="J48" s="604"/>
      <c r="K48" s="604"/>
      <c r="L48" s="604"/>
      <c r="M48" s="604"/>
    </row>
    <row r="49" spans="2:13">
      <c r="B49" s="604"/>
      <c r="C49" s="604"/>
      <c r="D49" s="604"/>
      <c r="E49" s="604"/>
      <c r="F49" s="604"/>
      <c r="G49" s="604"/>
      <c r="H49" s="604"/>
      <c r="I49" s="604"/>
      <c r="J49" s="604"/>
      <c r="K49" s="604"/>
      <c r="L49" s="604"/>
      <c r="M49" s="604"/>
    </row>
    <row r="50" spans="2:13">
      <c r="B50" s="604"/>
      <c r="C50" s="604"/>
      <c r="D50" s="604"/>
      <c r="E50" s="604"/>
      <c r="F50" s="604"/>
      <c r="G50" s="604"/>
      <c r="H50" s="604"/>
      <c r="I50" s="604"/>
      <c r="J50" s="604"/>
      <c r="K50" s="604"/>
      <c r="L50" s="604"/>
      <c r="M50" s="604"/>
    </row>
    <row r="51" spans="2:13">
      <c r="B51" s="604"/>
      <c r="C51" s="604"/>
      <c r="D51" s="604"/>
      <c r="E51" s="604"/>
      <c r="F51" s="604"/>
      <c r="G51" s="604"/>
      <c r="H51" s="604"/>
      <c r="I51" s="604"/>
      <c r="J51" s="604"/>
      <c r="K51" s="604"/>
      <c r="L51" s="604"/>
      <c r="M51" s="604"/>
    </row>
    <row r="52" spans="2:13">
      <c r="B52" s="604"/>
      <c r="C52" s="604"/>
      <c r="D52" s="604"/>
      <c r="E52" s="604"/>
      <c r="F52" s="604"/>
      <c r="G52" s="604"/>
      <c r="H52" s="604"/>
      <c r="I52" s="604"/>
      <c r="J52" s="604"/>
      <c r="K52" s="604"/>
      <c r="L52" s="604"/>
      <c r="M52" s="604"/>
    </row>
  </sheetData>
  <mergeCells count="9">
    <mergeCell ref="A6:A7"/>
    <mergeCell ref="B6:C6"/>
    <mergeCell ref="B4:C5"/>
    <mergeCell ref="D4:M4"/>
    <mergeCell ref="D5:E5"/>
    <mergeCell ref="F5:G5"/>
    <mergeCell ref="H5:I5"/>
    <mergeCell ref="J5:K5"/>
    <mergeCell ref="L5:M5"/>
  </mergeCells>
  <pageMargins left="0.39370078740157483" right="0.39370078740157483" top="0.78740157480314965" bottom="0.39370078740157483" header="0.19685039370078741" footer="0.19685039370078741"/>
  <pageSetup paperSize="9" scale="85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>
  <sheetPr>
    <tabColor rgb="FF00B050"/>
  </sheetPr>
  <dimension ref="A1:K65"/>
  <sheetViews>
    <sheetView workbookViewId="0">
      <selection activeCell="E20" sqref="E20"/>
    </sheetView>
  </sheetViews>
  <sheetFormatPr defaultRowHeight="21"/>
  <cols>
    <col min="1" max="1" width="19.875" style="47" customWidth="1"/>
    <col min="2" max="2" width="13.625" style="38" customWidth="1"/>
    <col min="3" max="3" width="16.75" style="38" customWidth="1"/>
    <col min="4" max="9" width="13.625" style="38" customWidth="1"/>
    <col min="10" max="10" width="13.125" style="38" customWidth="1"/>
    <col min="11" max="16384" width="9" style="38"/>
  </cols>
  <sheetData>
    <row r="1" spans="1:11" s="116" customFormat="1" ht="24" customHeight="1">
      <c r="A1" s="116" t="s">
        <v>1219</v>
      </c>
      <c r="H1" s="327"/>
      <c r="I1" s="327"/>
      <c r="J1" s="39" t="s">
        <v>57</v>
      </c>
    </row>
    <row r="2" spans="1:11" s="116" customFormat="1" ht="24" customHeight="1">
      <c r="A2" s="116" t="s">
        <v>1220</v>
      </c>
      <c r="J2" s="60" t="s">
        <v>59</v>
      </c>
      <c r="K2" s="190"/>
    </row>
    <row r="3" spans="1:11" s="119" customFormat="1" ht="24" customHeight="1">
      <c r="A3" s="844"/>
      <c r="B3" s="844"/>
      <c r="C3" s="844"/>
      <c r="D3" s="844"/>
      <c r="E3" s="844"/>
      <c r="F3" s="844"/>
      <c r="G3" s="844"/>
      <c r="H3" s="844"/>
      <c r="I3" s="844"/>
      <c r="J3" s="845"/>
    </row>
    <row r="4" spans="1:11" s="119" customFormat="1" ht="24" customHeight="1">
      <c r="A4" s="706" t="s">
        <v>1178</v>
      </c>
      <c r="B4" s="699" t="s">
        <v>118</v>
      </c>
      <c r="C4" s="1101" t="s">
        <v>1221</v>
      </c>
      <c r="D4" s="1154"/>
      <c r="E4" s="1154"/>
      <c r="F4" s="1154"/>
      <c r="G4" s="1154"/>
      <c r="H4" s="1154"/>
      <c r="I4" s="1154"/>
      <c r="J4" s="1154"/>
    </row>
    <row r="5" spans="1:11" s="119" customFormat="1" ht="24" customHeight="1">
      <c r="A5" s="670" t="s">
        <v>1180</v>
      </c>
      <c r="B5" s="669" t="s">
        <v>36</v>
      </c>
      <c r="C5" s="673" t="s">
        <v>1222</v>
      </c>
      <c r="D5" s="1046" t="s">
        <v>913</v>
      </c>
      <c r="E5" s="1046" t="s">
        <v>914</v>
      </c>
      <c r="F5" s="1046" t="s">
        <v>915</v>
      </c>
      <c r="G5" s="1046" t="s">
        <v>916</v>
      </c>
      <c r="H5" s="1046" t="s">
        <v>917</v>
      </c>
      <c r="I5" s="1046" t="s">
        <v>918</v>
      </c>
      <c r="J5" s="671" t="s">
        <v>1223</v>
      </c>
    </row>
    <row r="6" spans="1:11" s="119" customFormat="1" ht="24" customHeight="1">
      <c r="A6" s="672"/>
      <c r="B6" s="124"/>
      <c r="C6" s="701" t="s">
        <v>1182</v>
      </c>
      <c r="D6" s="1047"/>
      <c r="E6" s="1047"/>
      <c r="F6" s="1047"/>
      <c r="G6" s="1047"/>
      <c r="H6" s="1047"/>
      <c r="I6" s="1047"/>
      <c r="J6" s="713" t="s">
        <v>1224</v>
      </c>
    </row>
    <row r="7" spans="1:11" s="140" customFormat="1" ht="24" customHeight="1">
      <c r="A7" s="349" t="s">
        <v>1184</v>
      </c>
      <c r="B7" s="139">
        <f>SUM(B8:B20)</f>
        <v>522894</v>
      </c>
      <c r="C7" s="812">
        <f t="shared" ref="C7:J7" si="0">SUM(C8:C20)</f>
        <v>21779</v>
      </c>
      <c r="D7" s="812">
        <f t="shared" si="0"/>
        <v>79227</v>
      </c>
      <c r="E7" s="812">
        <f t="shared" si="0"/>
        <v>71213</v>
      </c>
      <c r="F7" s="812">
        <f t="shared" si="0"/>
        <v>164092</v>
      </c>
      <c r="G7" s="812">
        <f t="shared" si="0"/>
        <v>129589</v>
      </c>
      <c r="H7" s="812">
        <f t="shared" si="0"/>
        <v>36470</v>
      </c>
      <c r="I7" s="812">
        <f t="shared" si="0"/>
        <v>18290</v>
      </c>
      <c r="J7" s="812">
        <f t="shared" si="0"/>
        <v>2234</v>
      </c>
    </row>
    <row r="8" spans="1:11" ht="24" customHeight="1">
      <c r="A8" s="83" t="s">
        <v>1185</v>
      </c>
      <c r="B8" s="45">
        <f>SUM(C8:J8)</f>
        <v>68601</v>
      </c>
      <c r="C8" s="28">
        <f>C30+C52</f>
        <v>1078</v>
      </c>
      <c r="D8" s="28">
        <f t="shared" ref="D8:J8" si="1">D30+D52</f>
        <v>7288</v>
      </c>
      <c r="E8" s="28">
        <f t="shared" si="1"/>
        <v>7968</v>
      </c>
      <c r="F8" s="28">
        <f t="shared" si="1"/>
        <v>23798</v>
      </c>
      <c r="G8" s="28">
        <f t="shared" si="1"/>
        <v>19802</v>
      </c>
      <c r="H8" s="28">
        <f t="shared" si="1"/>
        <v>5651</v>
      </c>
      <c r="I8" s="28">
        <f t="shared" si="1"/>
        <v>2730</v>
      </c>
      <c r="J8" s="28">
        <f t="shared" si="1"/>
        <v>286</v>
      </c>
    </row>
    <row r="9" spans="1:11" ht="24" customHeight="1">
      <c r="A9" s="83" t="s">
        <v>1186</v>
      </c>
      <c r="B9" s="45">
        <f t="shared" ref="B9:B20" si="2">SUM(C9:J9)</f>
        <v>33898</v>
      </c>
      <c r="C9" s="28">
        <f t="shared" ref="C9:J20" si="3">C31+C53</f>
        <v>717</v>
      </c>
      <c r="D9" s="28">
        <f t="shared" si="3"/>
        <v>4213</v>
      </c>
      <c r="E9" s="28">
        <f t="shared" si="3"/>
        <v>5319</v>
      </c>
      <c r="F9" s="28">
        <f t="shared" si="3"/>
        <v>10068</v>
      </c>
      <c r="G9" s="28">
        <f t="shared" si="3"/>
        <v>9067</v>
      </c>
      <c r="H9" s="28">
        <f t="shared" si="3"/>
        <v>2848</v>
      </c>
      <c r="I9" s="28">
        <f t="shared" si="3"/>
        <v>1455</v>
      </c>
      <c r="J9" s="28">
        <f t="shared" si="3"/>
        <v>211</v>
      </c>
    </row>
    <row r="10" spans="1:11" ht="24" customHeight="1">
      <c r="A10" s="83" t="s">
        <v>1187</v>
      </c>
      <c r="B10" s="45">
        <f t="shared" si="2"/>
        <v>34223</v>
      </c>
      <c r="C10" s="28">
        <f t="shared" si="3"/>
        <v>839</v>
      </c>
      <c r="D10" s="28">
        <f t="shared" si="3"/>
        <v>4096</v>
      </c>
      <c r="E10" s="28">
        <f t="shared" si="3"/>
        <v>4581</v>
      </c>
      <c r="F10" s="28">
        <f t="shared" si="3"/>
        <v>11637</v>
      </c>
      <c r="G10" s="28">
        <f t="shared" si="3"/>
        <v>9140</v>
      </c>
      <c r="H10" s="28">
        <f t="shared" si="3"/>
        <v>2436</v>
      </c>
      <c r="I10" s="28">
        <f t="shared" si="3"/>
        <v>1320</v>
      </c>
      <c r="J10" s="28">
        <f t="shared" si="3"/>
        <v>174</v>
      </c>
    </row>
    <row r="11" spans="1:11" ht="24" customHeight="1">
      <c r="A11" s="83" t="s">
        <v>1188</v>
      </c>
      <c r="B11" s="45">
        <f t="shared" si="2"/>
        <v>32349</v>
      </c>
      <c r="C11" s="28">
        <f t="shared" si="3"/>
        <v>871</v>
      </c>
      <c r="D11" s="28">
        <f t="shared" si="3"/>
        <v>3732</v>
      </c>
      <c r="E11" s="28">
        <f t="shared" si="3"/>
        <v>4031</v>
      </c>
      <c r="F11" s="28">
        <f t="shared" si="3"/>
        <v>10993</v>
      </c>
      <c r="G11" s="28">
        <f t="shared" si="3"/>
        <v>8515</v>
      </c>
      <c r="H11" s="28">
        <f t="shared" si="3"/>
        <v>2517</v>
      </c>
      <c r="I11" s="28">
        <f t="shared" si="3"/>
        <v>1438</v>
      </c>
      <c r="J11" s="28">
        <f t="shared" si="3"/>
        <v>252</v>
      </c>
    </row>
    <row r="12" spans="1:11" ht="24" customHeight="1">
      <c r="A12" s="83" t="s">
        <v>1189</v>
      </c>
      <c r="B12" s="45">
        <f t="shared" si="2"/>
        <v>36501</v>
      </c>
      <c r="C12" s="28">
        <f t="shared" si="3"/>
        <v>1318</v>
      </c>
      <c r="D12" s="28">
        <f t="shared" si="3"/>
        <v>4611</v>
      </c>
      <c r="E12" s="28">
        <f t="shared" si="3"/>
        <v>5409</v>
      </c>
      <c r="F12" s="28">
        <f t="shared" si="3"/>
        <v>11398</v>
      </c>
      <c r="G12" s="28">
        <f t="shared" si="3"/>
        <v>9386</v>
      </c>
      <c r="H12" s="28">
        <f t="shared" si="3"/>
        <v>2936</v>
      </c>
      <c r="I12" s="28">
        <f t="shared" si="3"/>
        <v>1273</v>
      </c>
      <c r="J12" s="28">
        <f t="shared" si="3"/>
        <v>170</v>
      </c>
    </row>
    <row r="13" spans="1:11" ht="24" customHeight="1">
      <c r="A13" s="83" t="s">
        <v>1190</v>
      </c>
      <c r="B13" s="45">
        <f t="shared" si="2"/>
        <v>38179</v>
      </c>
      <c r="C13" s="28">
        <f t="shared" si="3"/>
        <v>1485</v>
      </c>
      <c r="D13" s="28">
        <f t="shared" si="3"/>
        <v>6590</v>
      </c>
      <c r="E13" s="28">
        <f t="shared" si="3"/>
        <v>5130</v>
      </c>
      <c r="F13" s="28">
        <f t="shared" si="3"/>
        <v>10786</v>
      </c>
      <c r="G13" s="28">
        <f t="shared" si="3"/>
        <v>9223</v>
      </c>
      <c r="H13" s="28">
        <f t="shared" si="3"/>
        <v>2894</v>
      </c>
      <c r="I13" s="28">
        <f t="shared" si="3"/>
        <v>1833</v>
      </c>
      <c r="J13" s="28">
        <f t="shared" si="3"/>
        <v>238</v>
      </c>
    </row>
    <row r="14" spans="1:11" ht="24" customHeight="1">
      <c r="A14" s="83" t="s">
        <v>1191</v>
      </c>
      <c r="B14" s="45">
        <f t="shared" si="2"/>
        <v>39939</v>
      </c>
      <c r="C14" s="28">
        <f t="shared" si="3"/>
        <v>1714</v>
      </c>
      <c r="D14" s="28">
        <f t="shared" si="3"/>
        <v>7169</v>
      </c>
      <c r="E14" s="28">
        <f t="shared" si="3"/>
        <v>5065</v>
      </c>
      <c r="F14" s="28">
        <f t="shared" si="3"/>
        <v>11572</v>
      </c>
      <c r="G14" s="28">
        <f t="shared" si="3"/>
        <v>9925</v>
      </c>
      <c r="H14" s="28">
        <f t="shared" si="3"/>
        <v>3023</v>
      </c>
      <c r="I14" s="28">
        <f t="shared" si="3"/>
        <v>1343</v>
      </c>
      <c r="J14" s="28">
        <f t="shared" si="3"/>
        <v>128</v>
      </c>
    </row>
    <row r="15" spans="1:11" ht="24" customHeight="1">
      <c r="A15" s="83" t="s">
        <v>1192</v>
      </c>
      <c r="B15" s="45">
        <f t="shared" si="2"/>
        <v>50817</v>
      </c>
      <c r="C15" s="28">
        <f t="shared" si="3"/>
        <v>2363</v>
      </c>
      <c r="D15" s="28">
        <f t="shared" si="3"/>
        <v>7550</v>
      </c>
      <c r="E15" s="28">
        <f t="shared" si="3"/>
        <v>7288</v>
      </c>
      <c r="F15" s="28">
        <f t="shared" si="3"/>
        <v>15309</v>
      </c>
      <c r="G15" s="28">
        <f t="shared" si="3"/>
        <v>12842</v>
      </c>
      <c r="H15" s="28">
        <f t="shared" si="3"/>
        <v>3540</v>
      </c>
      <c r="I15" s="28">
        <f t="shared" si="3"/>
        <v>1707</v>
      </c>
      <c r="J15" s="28">
        <f t="shared" si="3"/>
        <v>218</v>
      </c>
    </row>
    <row r="16" spans="1:11" ht="24" customHeight="1">
      <c r="A16" s="83" t="s">
        <v>1193</v>
      </c>
      <c r="B16" s="45">
        <f t="shared" si="2"/>
        <v>58760</v>
      </c>
      <c r="C16" s="28">
        <f t="shared" si="3"/>
        <v>2965</v>
      </c>
      <c r="D16" s="28">
        <f t="shared" si="3"/>
        <v>11064</v>
      </c>
      <c r="E16" s="28">
        <f t="shared" si="3"/>
        <v>7876</v>
      </c>
      <c r="F16" s="28">
        <f t="shared" si="3"/>
        <v>17734</v>
      </c>
      <c r="G16" s="28">
        <f t="shared" si="3"/>
        <v>13662</v>
      </c>
      <c r="H16" s="28">
        <f t="shared" si="3"/>
        <v>3584</v>
      </c>
      <c r="I16" s="28">
        <f t="shared" si="3"/>
        <v>1722</v>
      </c>
      <c r="J16" s="28">
        <f t="shared" si="3"/>
        <v>153</v>
      </c>
    </row>
    <row r="17" spans="1:11" ht="24" customHeight="1">
      <c r="A17" s="83" t="s">
        <v>1194</v>
      </c>
      <c r="B17" s="45">
        <f t="shared" si="2"/>
        <v>47331</v>
      </c>
      <c r="C17" s="28">
        <f t="shared" si="3"/>
        <v>2657</v>
      </c>
      <c r="D17" s="28">
        <f t="shared" si="3"/>
        <v>8220</v>
      </c>
      <c r="E17" s="28">
        <f t="shared" si="3"/>
        <v>7312</v>
      </c>
      <c r="F17" s="28">
        <f t="shared" si="3"/>
        <v>14426</v>
      </c>
      <c r="G17" s="28">
        <f t="shared" si="3"/>
        <v>10518</v>
      </c>
      <c r="H17" s="28">
        <f t="shared" si="3"/>
        <v>2559</v>
      </c>
      <c r="I17" s="28">
        <f t="shared" si="3"/>
        <v>1476</v>
      </c>
      <c r="J17" s="28">
        <f t="shared" si="3"/>
        <v>163</v>
      </c>
    </row>
    <row r="18" spans="1:11" ht="24" customHeight="1">
      <c r="A18" s="83" t="s">
        <v>1195</v>
      </c>
      <c r="B18" s="45">
        <f t="shared" si="2"/>
        <v>30152</v>
      </c>
      <c r="C18" s="28">
        <f t="shared" si="3"/>
        <v>2054</v>
      </c>
      <c r="D18" s="28">
        <f t="shared" si="3"/>
        <v>6364</v>
      </c>
      <c r="E18" s="28">
        <f t="shared" si="3"/>
        <v>4735</v>
      </c>
      <c r="F18" s="28">
        <f t="shared" si="3"/>
        <v>8850</v>
      </c>
      <c r="G18" s="28">
        <f t="shared" si="3"/>
        <v>5817</v>
      </c>
      <c r="H18" s="28">
        <f t="shared" si="3"/>
        <v>1600</v>
      </c>
      <c r="I18" s="28">
        <f t="shared" si="3"/>
        <v>630</v>
      </c>
      <c r="J18" s="28">
        <f t="shared" si="3"/>
        <v>102</v>
      </c>
    </row>
    <row r="19" spans="1:11" ht="24" customHeight="1">
      <c r="A19" s="83" t="s">
        <v>1196</v>
      </c>
      <c r="B19" s="45">
        <f t="shared" si="2"/>
        <v>19390</v>
      </c>
      <c r="C19" s="28">
        <f t="shared" si="3"/>
        <v>1352</v>
      </c>
      <c r="D19" s="28">
        <f t="shared" si="3"/>
        <v>3495</v>
      </c>
      <c r="E19" s="28">
        <f t="shared" si="3"/>
        <v>2207</v>
      </c>
      <c r="F19" s="28">
        <f t="shared" si="3"/>
        <v>6496</v>
      </c>
      <c r="G19" s="28">
        <f t="shared" si="3"/>
        <v>4269</v>
      </c>
      <c r="H19" s="28">
        <f t="shared" si="3"/>
        <v>1020</v>
      </c>
      <c r="I19" s="28">
        <f t="shared" si="3"/>
        <v>506</v>
      </c>
      <c r="J19" s="28">
        <f t="shared" si="3"/>
        <v>45</v>
      </c>
    </row>
    <row r="20" spans="1:11" ht="24" customHeight="1">
      <c r="A20" s="83" t="s">
        <v>1197</v>
      </c>
      <c r="B20" s="45">
        <f t="shared" si="2"/>
        <v>32754</v>
      </c>
      <c r="C20" s="28">
        <f t="shared" si="3"/>
        <v>2366</v>
      </c>
      <c r="D20" s="28">
        <f t="shared" si="3"/>
        <v>4835</v>
      </c>
      <c r="E20" s="28">
        <f t="shared" si="3"/>
        <v>4292</v>
      </c>
      <c r="F20" s="28">
        <f t="shared" si="3"/>
        <v>11025</v>
      </c>
      <c r="G20" s="28">
        <f t="shared" si="3"/>
        <v>7423</v>
      </c>
      <c r="H20" s="28">
        <f t="shared" si="3"/>
        <v>1862</v>
      </c>
      <c r="I20" s="28">
        <f t="shared" si="3"/>
        <v>857</v>
      </c>
      <c r="J20" s="28">
        <f t="shared" si="3"/>
        <v>94</v>
      </c>
    </row>
    <row r="21" spans="1:11" ht="24" customHeight="1">
      <c r="A21" s="84"/>
      <c r="B21" s="28"/>
      <c r="C21" s="28"/>
      <c r="D21" s="28"/>
      <c r="E21" s="28"/>
      <c r="F21" s="28"/>
      <c r="G21" s="28"/>
      <c r="H21" s="28"/>
      <c r="I21" s="28"/>
      <c r="J21" s="28"/>
    </row>
    <row r="22" spans="1:11" ht="24" customHeight="1">
      <c r="A22" s="84"/>
      <c r="B22" s="28"/>
      <c r="C22" s="28"/>
      <c r="D22" s="28"/>
      <c r="E22" s="28"/>
      <c r="F22" s="28"/>
      <c r="G22" s="28"/>
      <c r="H22" s="28"/>
      <c r="I22" s="28"/>
      <c r="J22" s="28"/>
    </row>
    <row r="23" spans="1:11" s="116" customFormat="1" ht="24" customHeight="1">
      <c r="A23" s="116" t="s">
        <v>1225</v>
      </c>
      <c r="H23" s="327"/>
      <c r="I23" s="327"/>
      <c r="J23" s="39" t="s">
        <v>57</v>
      </c>
    </row>
    <row r="24" spans="1:11" s="116" customFormat="1" ht="24" customHeight="1">
      <c r="A24" s="116" t="s">
        <v>1226</v>
      </c>
      <c r="J24" s="60" t="s">
        <v>59</v>
      </c>
      <c r="K24" s="190"/>
    </row>
    <row r="25" spans="1:11" s="119" customFormat="1" ht="24" customHeight="1">
      <c r="A25" s="844"/>
      <c r="B25" s="844"/>
      <c r="C25" s="844"/>
      <c r="D25" s="844"/>
      <c r="E25" s="844"/>
      <c r="F25" s="844"/>
      <c r="G25" s="844"/>
      <c r="H25" s="844"/>
      <c r="I25" s="844"/>
      <c r="J25" s="845"/>
    </row>
    <row r="26" spans="1:11" s="119" customFormat="1" ht="24" customHeight="1">
      <c r="A26" s="706" t="s">
        <v>1178</v>
      </c>
      <c r="B26" s="699" t="s">
        <v>118</v>
      </c>
      <c r="C26" s="1153" t="s">
        <v>1221</v>
      </c>
      <c r="D26" s="1153"/>
      <c r="E26" s="1153"/>
      <c r="F26" s="1153"/>
      <c r="G26" s="1153"/>
      <c r="H26" s="1153"/>
      <c r="I26" s="1153"/>
      <c r="J26" s="1101"/>
    </row>
    <row r="27" spans="1:11" s="119" customFormat="1" ht="24" customHeight="1">
      <c r="A27" s="670" t="s">
        <v>1180</v>
      </c>
      <c r="B27" s="669" t="s">
        <v>36</v>
      </c>
      <c r="C27" s="684" t="s">
        <v>1222</v>
      </c>
      <c r="D27" s="1046" t="s">
        <v>913</v>
      </c>
      <c r="E27" s="1046" t="s">
        <v>914</v>
      </c>
      <c r="F27" s="1046" t="s">
        <v>915</v>
      </c>
      <c r="G27" s="1046" t="s">
        <v>916</v>
      </c>
      <c r="H27" s="1046" t="s">
        <v>917</v>
      </c>
      <c r="I27" s="1046" t="s">
        <v>918</v>
      </c>
      <c r="J27" s="671" t="s">
        <v>1223</v>
      </c>
    </row>
    <row r="28" spans="1:11" s="119" customFormat="1" ht="24" customHeight="1">
      <c r="A28" s="672"/>
      <c r="B28" s="124"/>
      <c r="C28" s="701" t="s">
        <v>1182</v>
      </c>
      <c r="D28" s="1047"/>
      <c r="E28" s="1047"/>
      <c r="F28" s="1047"/>
      <c r="G28" s="1047"/>
      <c r="H28" s="1047"/>
      <c r="I28" s="1047"/>
      <c r="J28" s="713" t="s">
        <v>1224</v>
      </c>
    </row>
    <row r="29" spans="1:11" s="140" customFormat="1" ht="24" customHeight="1">
      <c r="A29" s="349" t="s">
        <v>1200</v>
      </c>
      <c r="B29" s="685">
        <f>SUM(B30:B42)</f>
        <v>254339</v>
      </c>
      <c r="C29" s="812">
        <f t="shared" ref="C29:J29" si="4">SUM(C30:C42)</f>
        <v>10491</v>
      </c>
      <c r="D29" s="812">
        <f t="shared" si="4"/>
        <v>39034</v>
      </c>
      <c r="E29" s="812">
        <f t="shared" si="4"/>
        <v>33282</v>
      </c>
      <c r="F29" s="812">
        <f t="shared" si="4"/>
        <v>79099</v>
      </c>
      <c r="G29" s="812">
        <f t="shared" si="4"/>
        <v>63978</v>
      </c>
      <c r="H29" s="812">
        <f t="shared" si="4"/>
        <v>18084</v>
      </c>
      <c r="I29" s="812">
        <f t="shared" si="4"/>
        <v>9266</v>
      </c>
      <c r="J29" s="812">
        <f t="shared" si="4"/>
        <v>1105</v>
      </c>
    </row>
    <row r="30" spans="1:11" ht="24" customHeight="1">
      <c r="A30" s="83" t="s">
        <v>1185</v>
      </c>
      <c r="B30" s="45">
        <f>SUM(C30:J30)</f>
        <v>32058</v>
      </c>
      <c r="C30" s="28">
        <v>550</v>
      </c>
      <c r="D30" s="28">
        <v>4573</v>
      </c>
      <c r="E30" s="28">
        <v>3751</v>
      </c>
      <c r="F30" s="28">
        <v>10895</v>
      </c>
      <c r="G30" s="28">
        <v>8786</v>
      </c>
      <c r="H30" s="28">
        <v>2349</v>
      </c>
      <c r="I30" s="28">
        <v>1072</v>
      </c>
      <c r="J30" s="28">
        <v>82</v>
      </c>
    </row>
    <row r="31" spans="1:11" ht="24" customHeight="1">
      <c r="A31" s="83" t="s">
        <v>1186</v>
      </c>
      <c r="B31" s="45">
        <f t="shared" ref="B31:B42" si="5">SUM(C31:J31)</f>
        <v>18263</v>
      </c>
      <c r="C31" s="28">
        <v>447</v>
      </c>
      <c r="D31" s="28">
        <v>2275</v>
      </c>
      <c r="E31" s="28">
        <v>2115</v>
      </c>
      <c r="F31" s="28">
        <v>5319</v>
      </c>
      <c r="G31" s="28">
        <v>5295</v>
      </c>
      <c r="H31" s="28">
        <v>1809</v>
      </c>
      <c r="I31" s="28">
        <v>881</v>
      </c>
      <c r="J31" s="28">
        <v>122</v>
      </c>
    </row>
    <row r="32" spans="1:11" ht="24" customHeight="1">
      <c r="A32" s="83" t="s">
        <v>1187</v>
      </c>
      <c r="B32" s="45">
        <f t="shared" si="5"/>
        <v>17185</v>
      </c>
      <c r="C32" s="28">
        <v>394</v>
      </c>
      <c r="D32" s="28">
        <v>2523</v>
      </c>
      <c r="E32" s="28">
        <v>2398</v>
      </c>
      <c r="F32" s="28">
        <v>5433</v>
      </c>
      <c r="G32" s="28">
        <v>4427</v>
      </c>
      <c r="H32" s="28">
        <v>1242</v>
      </c>
      <c r="I32" s="28">
        <v>671</v>
      </c>
      <c r="J32" s="28">
        <v>97</v>
      </c>
    </row>
    <row r="33" spans="1:11" ht="24" customHeight="1">
      <c r="A33" s="83" t="s">
        <v>1188</v>
      </c>
      <c r="B33" s="45">
        <f t="shared" si="5"/>
        <v>17664</v>
      </c>
      <c r="C33" s="28">
        <v>450</v>
      </c>
      <c r="D33" s="28">
        <v>2026</v>
      </c>
      <c r="E33" s="28">
        <v>1613</v>
      </c>
      <c r="F33" s="28">
        <v>6099</v>
      </c>
      <c r="G33" s="28">
        <v>4886</v>
      </c>
      <c r="H33" s="28">
        <v>1473</v>
      </c>
      <c r="I33" s="28">
        <v>950</v>
      </c>
      <c r="J33" s="28">
        <v>167</v>
      </c>
    </row>
    <row r="34" spans="1:11" ht="24" customHeight="1">
      <c r="A34" s="83" t="s">
        <v>1189</v>
      </c>
      <c r="B34" s="45">
        <f t="shared" si="5"/>
        <v>18266</v>
      </c>
      <c r="C34" s="28">
        <v>628</v>
      </c>
      <c r="D34" s="28">
        <v>2457</v>
      </c>
      <c r="E34" s="28">
        <v>2600</v>
      </c>
      <c r="F34" s="28">
        <v>5949</v>
      </c>
      <c r="G34" s="28">
        <v>4715</v>
      </c>
      <c r="H34" s="28">
        <v>1284</v>
      </c>
      <c r="I34" s="28">
        <v>552</v>
      </c>
      <c r="J34" s="28">
        <v>81</v>
      </c>
    </row>
    <row r="35" spans="1:11" ht="24" customHeight="1">
      <c r="A35" s="83" t="s">
        <v>1190</v>
      </c>
      <c r="B35" s="45">
        <f t="shared" si="5"/>
        <v>19804</v>
      </c>
      <c r="C35" s="28">
        <v>703</v>
      </c>
      <c r="D35" s="28">
        <v>2842</v>
      </c>
      <c r="E35" s="28">
        <v>2359</v>
      </c>
      <c r="F35" s="28">
        <v>5860</v>
      </c>
      <c r="G35" s="28">
        <v>5081</v>
      </c>
      <c r="H35" s="28">
        <v>1732</v>
      </c>
      <c r="I35" s="28">
        <v>1083</v>
      </c>
      <c r="J35" s="28">
        <v>144</v>
      </c>
    </row>
    <row r="36" spans="1:11" ht="24" customHeight="1">
      <c r="A36" s="83" t="s">
        <v>1191</v>
      </c>
      <c r="B36" s="45">
        <f t="shared" si="5"/>
        <v>18821</v>
      </c>
      <c r="C36" s="28">
        <v>859</v>
      </c>
      <c r="D36" s="28">
        <v>3396</v>
      </c>
      <c r="E36" s="28">
        <v>2225</v>
      </c>
      <c r="F36" s="28">
        <v>5492</v>
      </c>
      <c r="G36" s="28">
        <v>4684</v>
      </c>
      <c r="H36" s="28">
        <v>1403</v>
      </c>
      <c r="I36" s="28">
        <v>686</v>
      </c>
      <c r="J36" s="28">
        <v>76</v>
      </c>
    </row>
    <row r="37" spans="1:11" ht="24" customHeight="1">
      <c r="A37" s="83" t="s">
        <v>1192</v>
      </c>
      <c r="B37" s="45">
        <f t="shared" si="5"/>
        <v>24364</v>
      </c>
      <c r="C37" s="28">
        <v>1068</v>
      </c>
      <c r="D37" s="28">
        <v>3349</v>
      </c>
      <c r="E37" s="28">
        <v>3041</v>
      </c>
      <c r="F37" s="28">
        <v>7699</v>
      </c>
      <c r="G37" s="28">
        <v>6436</v>
      </c>
      <c r="H37" s="28">
        <v>1784</v>
      </c>
      <c r="I37" s="28">
        <v>886</v>
      </c>
      <c r="J37" s="28">
        <v>101</v>
      </c>
    </row>
    <row r="38" spans="1:11" ht="24" customHeight="1">
      <c r="A38" s="83" t="s">
        <v>1193</v>
      </c>
      <c r="B38" s="45">
        <f t="shared" si="5"/>
        <v>26399</v>
      </c>
      <c r="C38" s="28">
        <v>1244</v>
      </c>
      <c r="D38" s="28">
        <v>4661</v>
      </c>
      <c r="E38" s="28">
        <v>3681</v>
      </c>
      <c r="F38" s="28">
        <v>7711</v>
      </c>
      <c r="G38" s="28">
        <v>6338</v>
      </c>
      <c r="H38" s="28">
        <v>1805</v>
      </c>
      <c r="I38" s="28">
        <v>883</v>
      </c>
      <c r="J38" s="28">
        <v>76</v>
      </c>
    </row>
    <row r="39" spans="1:11" ht="24" customHeight="1">
      <c r="A39" s="83" t="s">
        <v>1194</v>
      </c>
      <c r="B39" s="45">
        <f t="shared" si="5"/>
        <v>24883</v>
      </c>
      <c r="C39" s="28">
        <v>1277</v>
      </c>
      <c r="D39" s="28">
        <v>3895</v>
      </c>
      <c r="E39" s="28">
        <v>3769</v>
      </c>
      <c r="F39" s="28">
        <v>7813</v>
      </c>
      <c r="G39" s="28">
        <v>5878</v>
      </c>
      <c r="H39" s="28">
        <v>1369</v>
      </c>
      <c r="I39" s="28">
        <v>796</v>
      </c>
      <c r="J39" s="28">
        <v>86</v>
      </c>
    </row>
    <row r="40" spans="1:11" ht="24" customHeight="1">
      <c r="A40" s="83" t="s">
        <v>1195</v>
      </c>
      <c r="B40" s="45">
        <f t="shared" si="5"/>
        <v>15882</v>
      </c>
      <c r="C40" s="28">
        <v>961</v>
      </c>
      <c r="D40" s="28">
        <v>3050</v>
      </c>
      <c r="E40" s="28">
        <v>2422</v>
      </c>
      <c r="F40" s="28">
        <v>4930</v>
      </c>
      <c r="G40" s="28">
        <v>3253</v>
      </c>
      <c r="H40" s="28">
        <v>853</v>
      </c>
      <c r="I40" s="28">
        <v>368</v>
      </c>
      <c r="J40" s="28">
        <v>45</v>
      </c>
    </row>
    <row r="41" spans="1:11" ht="24" customHeight="1">
      <c r="A41" s="83" t="s">
        <v>1196</v>
      </c>
      <c r="B41" s="45">
        <f t="shared" si="5"/>
        <v>7762</v>
      </c>
      <c r="C41" s="28">
        <v>644</v>
      </c>
      <c r="D41" s="28">
        <v>1646</v>
      </c>
      <c r="E41" s="28">
        <v>1307</v>
      </c>
      <c r="F41" s="28">
        <v>2136</v>
      </c>
      <c r="G41" s="28">
        <v>1438</v>
      </c>
      <c r="H41" s="28">
        <v>398</v>
      </c>
      <c r="I41" s="28">
        <v>177</v>
      </c>
      <c r="J41" s="28">
        <v>16</v>
      </c>
    </row>
    <row r="42" spans="1:11" ht="24" customHeight="1">
      <c r="A42" s="83" t="s">
        <v>1197</v>
      </c>
      <c r="B42" s="45">
        <f t="shared" si="5"/>
        <v>12988</v>
      </c>
      <c r="C42" s="28">
        <v>1266</v>
      </c>
      <c r="D42" s="28">
        <v>2341</v>
      </c>
      <c r="E42" s="28">
        <v>2001</v>
      </c>
      <c r="F42" s="28">
        <v>3763</v>
      </c>
      <c r="G42" s="28">
        <v>2761</v>
      </c>
      <c r="H42" s="28">
        <v>583</v>
      </c>
      <c r="I42" s="28">
        <v>261</v>
      </c>
      <c r="J42" s="28">
        <v>12</v>
      </c>
    </row>
    <row r="43" spans="1:11" ht="24" customHeight="1">
      <c r="A43" s="84"/>
      <c r="B43" s="28"/>
      <c r="C43" s="28"/>
      <c r="D43" s="28"/>
      <c r="E43" s="28"/>
      <c r="F43" s="28"/>
      <c r="G43" s="28"/>
      <c r="H43" s="28"/>
      <c r="I43" s="28"/>
      <c r="J43" s="28"/>
    </row>
    <row r="44" spans="1:11" ht="24" customHeight="1">
      <c r="A44" s="84"/>
      <c r="B44" s="28"/>
      <c r="C44" s="28"/>
      <c r="D44" s="28"/>
      <c r="E44" s="28"/>
      <c r="F44" s="28"/>
      <c r="G44" s="28"/>
      <c r="H44" s="28"/>
      <c r="I44" s="28"/>
      <c r="J44" s="28"/>
    </row>
    <row r="45" spans="1:11" s="116" customFormat="1" ht="24" customHeight="1">
      <c r="A45" s="116" t="s">
        <v>1225</v>
      </c>
      <c r="H45" s="327"/>
      <c r="I45" s="327"/>
      <c r="J45" s="39" t="s">
        <v>57</v>
      </c>
    </row>
    <row r="46" spans="1:11" s="116" customFormat="1" ht="24" customHeight="1">
      <c r="A46" s="116" t="s">
        <v>1226</v>
      </c>
      <c r="J46" s="60" t="s">
        <v>59</v>
      </c>
      <c r="K46" s="190"/>
    </row>
    <row r="47" spans="1:11" s="119" customFormat="1" ht="24" customHeight="1">
      <c r="A47" s="161"/>
      <c r="B47" s="161"/>
      <c r="C47" s="161"/>
      <c r="D47" s="161"/>
      <c r="E47" s="161"/>
      <c r="F47" s="161"/>
      <c r="G47" s="161"/>
      <c r="H47" s="161"/>
      <c r="I47" s="161"/>
      <c r="J47" s="191"/>
    </row>
    <row r="48" spans="1:11" s="119" customFormat="1" ht="24" customHeight="1">
      <c r="A48" s="704" t="s">
        <v>1178</v>
      </c>
      <c r="B48" s="703" t="s">
        <v>118</v>
      </c>
      <c r="C48" s="1151" t="s">
        <v>1221</v>
      </c>
      <c r="D48" s="1152"/>
      <c r="E48" s="1152"/>
      <c r="F48" s="1152"/>
      <c r="G48" s="1152"/>
      <c r="H48" s="1152"/>
      <c r="I48" s="1152"/>
      <c r="J48" s="1152"/>
    </row>
    <row r="49" spans="1:10" s="119" customFormat="1" ht="24" customHeight="1">
      <c r="A49" s="670" t="s">
        <v>1180</v>
      </c>
      <c r="B49" s="669" t="s">
        <v>36</v>
      </c>
      <c r="C49" s="842" t="s">
        <v>1222</v>
      </c>
      <c r="D49" s="1047" t="s">
        <v>913</v>
      </c>
      <c r="E49" s="1047" t="s">
        <v>914</v>
      </c>
      <c r="F49" s="1047" t="s">
        <v>915</v>
      </c>
      <c r="G49" s="1047" t="s">
        <v>916</v>
      </c>
      <c r="H49" s="1047" t="s">
        <v>917</v>
      </c>
      <c r="I49" s="1047" t="s">
        <v>918</v>
      </c>
      <c r="J49" s="707" t="s">
        <v>1223</v>
      </c>
    </row>
    <row r="50" spans="1:10" s="119" customFormat="1" ht="24" customHeight="1">
      <c r="A50" s="672"/>
      <c r="B50" s="710"/>
      <c r="C50" s="701" t="s">
        <v>1182</v>
      </c>
      <c r="D50" s="1047"/>
      <c r="E50" s="1047"/>
      <c r="F50" s="1047"/>
      <c r="G50" s="1047"/>
      <c r="H50" s="1047"/>
      <c r="I50" s="1047"/>
      <c r="J50" s="713" t="s">
        <v>1224</v>
      </c>
    </row>
    <row r="51" spans="1:10" s="140" customFormat="1" ht="24" customHeight="1">
      <c r="A51" s="843" t="s">
        <v>1201</v>
      </c>
      <c r="B51" s="812">
        <f>SUM(B52:B64)</f>
        <v>268555</v>
      </c>
      <c r="C51" s="812">
        <f t="shared" ref="C51:J51" si="6">SUM(C52:C64)</f>
        <v>11288</v>
      </c>
      <c r="D51" s="812">
        <f t="shared" si="6"/>
        <v>40193</v>
      </c>
      <c r="E51" s="812">
        <f t="shared" si="6"/>
        <v>37931</v>
      </c>
      <c r="F51" s="812">
        <f t="shared" si="6"/>
        <v>84993</v>
      </c>
      <c r="G51" s="812">
        <f t="shared" si="6"/>
        <v>65611</v>
      </c>
      <c r="H51" s="812">
        <f t="shared" si="6"/>
        <v>18386</v>
      </c>
      <c r="I51" s="812">
        <f t="shared" si="6"/>
        <v>9024</v>
      </c>
      <c r="J51" s="812">
        <f t="shared" si="6"/>
        <v>1129</v>
      </c>
    </row>
    <row r="52" spans="1:10" ht="24" customHeight="1">
      <c r="A52" s="85" t="s">
        <v>1185</v>
      </c>
      <c r="B52" s="28">
        <f>SUM(C52:J52)</f>
        <v>36543</v>
      </c>
      <c r="C52" s="28">
        <v>528</v>
      </c>
      <c r="D52" s="28">
        <v>2715</v>
      </c>
      <c r="E52" s="28">
        <v>4217</v>
      </c>
      <c r="F52" s="28">
        <v>12903</v>
      </c>
      <c r="G52" s="28">
        <v>11016</v>
      </c>
      <c r="H52" s="28">
        <v>3302</v>
      </c>
      <c r="I52" s="28">
        <v>1658</v>
      </c>
      <c r="J52" s="28">
        <v>204</v>
      </c>
    </row>
    <row r="53" spans="1:10" ht="24" customHeight="1">
      <c r="A53" s="85" t="s">
        <v>1186</v>
      </c>
      <c r="B53" s="28">
        <f t="shared" ref="B53:B63" si="7">SUM(C53:J53)</f>
        <v>15635</v>
      </c>
      <c r="C53" s="28">
        <v>270</v>
      </c>
      <c r="D53" s="28">
        <v>1938</v>
      </c>
      <c r="E53" s="28">
        <v>3204</v>
      </c>
      <c r="F53" s="28">
        <v>4749</v>
      </c>
      <c r="G53" s="28">
        <v>3772</v>
      </c>
      <c r="H53" s="28">
        <v>1039</v>
      </c>
      <c r="I53" s="28">
        <v>574</v>
      </c>
      <c r="J53" s="28">
        <v>89</v>
      </c>
    </row>
    <row r="54" spans="1:10" ht="24" customHeight="1">
      <c r="A54" s="85" t="s">
        <v>1187</v>
      </c>
      <c r="B54" s="28">
        <f t="shared" si="7"/>
        <v>17038</v>
      </c>
      <c r="C54" s="28">
        <v>445</v>
      </c>
      <c r="D54" s="28">
        <v>1573</v>
      </c>
      <c r="E54" s="28">
        <v>2183</v>
      </c>
      <c r="F54" s="28">
        <v>6204</v>
      </c>
      <c r="G54" s="28">
        <v>4713</v>
      </c>
      <c r="H54" s="28">
        <v>1194</v>
      </c>
      <c r="I54" s="28">
        <v>649</v>
      </c>
      <c r="J54" s="28">
        <v>77</v>
      </c>
    </row>
    <row r="55" spans="1:10" ht="24" customHeight="1">
      <c r="A55" s="85" t="s">
        <v>1188</v>
      </c>
      <c r="B55" s="28">
        <f t="shared" si="7"/>
        <v>14685</v>
      </c>
      <c r="C55" s="28">
        <v>421</v>
      </c>
      <c r="D55" s="28">
        <v>1706</v>
      </c>
      <c r="E55" s="28">
        <v>2418</v>
      </c>
      <c r="F55" s="28">
        <v>4894</v>
      </c>
      <c r="G55" s="28">
        <v>3629</v>
      </c>
      <c r="H55" s="28">
        <v>1044</v>
      </c>
      <c r="I55" s="28">
        <v>488</v>
      </c>
      <c r="J55" s="28">
        <v>85</v>
      </c>
    </row>
    <row r="56" spans="1:10" ht="24" customHeight="1">
      <c r="A56" s="85" t="s">
        <v>1189</v>
      </c>
      <c r="B56" s="28">
        <f t="shared" si="7"/>
        <v>18235</v>
      </c>
      <c r="C56" s="28">
        <v>690</v>
      </c>
      <c r="D56" s="28">
        <v>2154</v>
      </c>
      <c r="E56" s="28">
        <v>2809</v>
      </c>
      <c r="F56" s="28">
        <v>5449</v>
      </c>
      <c r="G56" s="28">
        <v>4671</v>
      </c>
      <c r="H56" s="28">
        <v>1652</v>
      </c>
      <c r="I56" s="28">
        <v>721</v>
      </c>
      <c r="J56" s="28">
        <v>89</v>
      </c>
    </row>
    <row r="57" spans="1:10" ht="24" customHeight="1">
      <c r="A57" s="85" t="s">
        <v>1190</v>
      </c>
      <c r="B57" s="28">
        <f t="shared" si="7"/>
        <v>18375</v>
      </c>
      <c r="C57" s="28">
        <v>782</v>
      </c>
      <c r="D57" s="28">
        <v>3748</v>
      </c>
      <c r="E57" s="28">
        <v>2771</v>
      </c>
      <c r="F57" s="28">
        <v>4926</v>
      </c>
      <c r="G57" s="28">
        <v>4142</v>
      </c>
      <c r="H57" s="28">
        <v>1162</v>
      </c>
      <c r="I57" s="28">
        <v>750</v>
      </c>
      <c r="J57" s="28">
        <v>94</v>
      </c>
    </row>
    <row r="58" spans="1:10" ht="24" customHeight="1">
      <c r="A58" s="85" t="s">
        <v>1191</v>
      </c>
      <c r="B58" s="28">
        <f t="shared" si="7"/>
        <v>21118</v>
      </c>
      <c r="C58" s="28">
        <v>855</v>
      </c>
      <c r="D58" s="28">
        <v>3773</v>
      </c>
      <c r="E58" s="28">
        <v>2840</v>
      </c>
      <c r="F58" s="28">
        <v>6080</v>
      </c>
      <c r="G58" s="28">
        <v>5241</v>
      </c>
      <c r="H58" s="28">
        <v>1620</v>
      </c>
      <c r="I58" s="28">
        <v>657</v>
      </c>
      <c r="J58" s="28">
        <v>52</v>
      </c>
    </row>
    <row r="59" spans="1:10" ht="24" customHeight="1">
      <c r="A59" s="85" t="s">
        <v>1192</v>
      </c>
      <c r="B59" s="28">
        <f t="shared" si="7"/>
        <v>26453</v>
      </c>
      <c r="C59" s="28">
        <v>1295</v>
      </c>
      <c r="D59" s="28">
        <v>4201</v>
      </c>
      <c r="E59" s="28">
        <v>4247</v>
      </c>
      <c r="F59" s="28">
        <v>7610</v>
      </c>
      <c r="G59" s="28">
        <v>6406</v>
      </c>
      <c r="H59" s="28">
        <v>1756</v>
      </c>
      <c r="I59" s="28">
        <v>821</v>
      </c>
      <c r="J59" s="28">
        <v>117</v>
      </c>
    </row>
    <row r="60" spans="1:10" ht="24" customHeight="1">
      <c r="A60" s="85" t="s">
        <v>1193</v>
      </c>
      <c r="B60" s="28">
        <f t="shared" si="7"/>
        <v>32361</v>
      </c>
      <c r="C60" s="28">
        <v>1721</v>
      </c>
      <c r="D60" s="28">
        <v>6403</v>
      </c>
      <c r="E60" s="28">
        <v>4195</v>
      </c>
      <c r="F60" s="28">
        <v>10023</v>
      </c>
      <c r="G60" s="28">
        <v>7324</v>
      </c>
      <c r="H60" s="28">
        <v>1779</v>
      </c>
      <c r="I60" s="28">
        <v>839</v>
      </c>
      <c r="J60" s="28">
        <v>77</v>
      </c>
    </row>
    <row r="61" spans="1:10" ht="24" customHeight="1">
      <c r="A61" s="85" t="s">
        <v>1194</v>
      </c>
      <c r="B61" s="28">
        <f t="shared" si="7"/>
        <v>22448</v>
      </c>
      <c r="C61" s="28">
        <v>1380</v>
      </c>
      <c r="D61" s="28">
        <v>4325</v>
      </c>
      <c r="E61" s="28">
        <v>3543</v>
      </c>
      <c r="F61" s="28">
        <v>6613</v>
      </c>
      <c r="G61" s="28">
        <v>4640</v>
      </c>
      <c r="H61" s="28">
        <v>1190</v>
      </c>
      <c r="I61" s="28">
        <v>680</v>
      </c>
      <c r="J61" s="28">
        <v>77</v>
      </c>
    </row>
    <row r="62" spans="1:10" ht="24" customHeight="1">
      <c r="A62" s="85" t="s">
        <v>1195</v>
      </c>
      <c r="B62" s="28">
        <f t="shared" si="7"/>
        <v>14270</v>
      </c>
      <c r="C62" s="28">
        <v>1093</v>
      </c>
      <c r="D62" s="28">
        <v>3314</v>
      </c>
      <c r="E62" s="28">
        <v>2313</v>
      </c>
      <c r="F62" s="28">
        <v>3920</v>
      </c>
      <c r="G62" s="28">
        <v>2564</v>
      </c>
      <c r="H62" s="28">
        <v>747</v>
      </c>
      <c r="I62" s="28">
        <v>262</v>
      </c>
      <c r="J62" s="28">
        <v>57</v>
      </c>
    </row>
    <row r="63" spans="1:10" ht="24" customHeight="1">
      <c r="A63" s="85" t="s">
        <v>1196</v>
      </c>
      <c r="B63" s="28">
        <f t="shared" si="7"/>
        <v>11628</v>
      </c>
      <c r="C63" s="28">
        <v>708</v>
      </c>
      <c r="D63" s="28">
        <v>1849</v>
      </c>
      <c r="E63" s="28">
        <v>900</v>
      </c>
      <c r="F63" s="28">
        <v>4360</v>
      </c>
      <c r="G63" s="28">
        <v>2831</v>
      </c>
      <c r="H63" s="28">
        <v>622</v>
      </c>
      <c r="I63" s="28">
        <v>329</v>
      </c>
      <c r="J63" s="28">
        <v>29</v>
      </c>
    </row>
    <row r="64" spans="1:10" ht="24" customHeight="1">
      <c r="A64" s="115" t="s">
        <v>1197</v>
      </c>
      <c r="B64" s="467">
        <f>SUM(C64:J64)</f>
        <v>19766</v>
      </c>
      <c r="C64" s="467">
        <v>1100</v>
      </c>
      <c r="D64" s="467">
        <v>2494</v>
      </c>
      <c r="E64" s="467">
        <v>2291</v>
      </c>
      <c r="F64" s="467">
        <v>7262</v>
      </c>
      <c r="G64" s="467">
        <v>4662</v>
      </c>
      <c r="H64" s="467">
        <v>1279</v>
      </c>
      <c r="I64" s="467">
        <v>596</v>
      </c>
      <c r="J64" s="467">
        <v>82</v>
      </c>
    </row>
    <row r="65" spans="1:10">
      <c r="A65" s="41"/>
      <c r="B65" s="43"/>
      <c r="C65" s="43"/>
      <c r="D65" s="43"/>
      <c r="E65" s="43"/>
      <c r="F65" s="43"/>
      <c r="G65" s="43"/>
      <c r="H65" s="43"/>
      <c r="I65" s="43"/>
      <c r="J65" s="43"/>
    </row>
  </sheetData>
  <mergeCells count="21">
    <mergeCell ref="C4:J4"/>
    <mergeCell ref="D5:D6"/>
    <mergeCell ref="E5:E6"/>
    <mergeCell ref="F5:F6"/>
    <mergeCell ref="G5:G6"/>
    <mergeCell ref="H5:H6"/>
    <mergeCell ref="I5:I6"/>
    <mergeCell ref="C26:J26"/>
    <mergeCell ref="D27:D28"/>
    <mergeCell ref="E27:E28"/>
    <mergeCell ref="F27:F28"/>
    <mergeCell ref="G27:G28"/>
    <mergeCell ref="H27:H28"/>
    <mergeCell ref="I27:I28"/>
    <mergeCell ref="C48:J48"/>
    <mergeCell ref="D49:D50"/>
    <mergeCell ref="E49:E50"/>
    <mergeCell ref="F49:F50"/>
    <mergeCell ref="G49:G50"/>
    <mergeCell ref="H49:H50"/>
    <mergeCell ref="I49:I50"/>
  </mergeCells>
  <printOptions horizontalCentered="1"/>
  <pageMargins left="0.19685039370078741" right="0.59055118110236227" top="0.78740157480314965" bottom="0.59055118110236227" header="0.19685039370078741" footer="0.19685039370078741"/>
  <pageSetup paperSize="9" scale="90" orientation="landscape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>
  <sheetPr>
    <tabColor rgb="FF00B050"/>
  </sheetPr>
  <dimension ref="A1:L79"/>
  <sheetViews>
    <sheetView workbookViewId="0">
      <selection activeCell="E20" sqref="E20"/>
    </sheetView>
  </sheetViews>
  <sheetFormatPr defaultRowHeight="21"/>
  <cols>
    <col min="1" max="1" width="23" style="47" customWidth="1"/>
    <col min="2" max="2" width="24.75" style="47" customWidth="1"/>
    <col min="3" max="3" width="12.625" style="38" customWidth="1"/>
    <col min="4" max="11" width="11.375" style="38" customWidth="1"/>
    <col min="12" max="16384" width="9" style="38"/>
  </cols>
  <sheetData>
    <row r="1" spans="1:12" s="116" customFormat="1" ht="24" customHeight="1">
      <c r="A1" s="116" t="s">
        <v>1227</v>
      </c>
      <c r="K1" s="674" t="s">
        <v>57</v>
      </c>
    </row>
    <row r="2" spans="1:12" s="116" customFormat="1" ht="24" customHeight="1">
      <c r="A2" s="116" t="s">
        <v>1228</v>
      </c>
      <c r="K2" s="674" t="s">
        <v>59</v>
      </c>
      <c r="L2" s="190"/>
    </row>
    <row r="3" spans="1:12" s="119" customFormat="1" ht="24" customHeight="1">
      <c r="E3" s="161"/>
      <c r="F3" s="161"/>
      <c r="G3" s="161"/>
      <c r="H3" s="161"/>
      <c r="I3" s="161"/>
      <c r="J3" s="161"/>
      <c r="K3" s="191"/>
    </row>
    <row r="4" spans="1:12" s="119" customFormat="1" ht="24" customHeight="1">
      <c r="A4" s="1075" t="s">
        <v>1229</v>
      </c>
      <c r="B4" s="1074"/>
      <c r="C4" s="197"/>
      <c r="D4" s="1151" t="s">
        <v>1230</v>
      </c>
      <c r="E4" s="1152"/>
      <c r="F4" s="1152"/>
      <c r="G4" s="1152"/>
      <c r="H4" s="1152"/>
      <c r="I4" s="1152"/>
      <c r="J4" s="1152"/>
      <c r="K4" s="1152"/>
    </row>
    <row r="5" spans="1:12" s="119" customFormat="1" ht="24" customHeight="1">
      <c r="A5" s="1077" t="s">
        <v>1231</v>
      </c>
      <c r="B5" s="1079"/>
      <c r="C5" s="193" t="s">
        <v>118</v>
      </c>
      <c r="D5" s="625" t="s">
        <v>1416</v>
      </c>
      <c r="E5" s="1046" t="s">
        <v>913</v>
      </c>
      <c r="F5" s="1046" t="s">
        <v>914</v>
      </c>
      <c r="G5" s="1046" t="s">
        <v>915</v>
      </c>
      <c r="H5" s="1046" t="s">
        <v>916</v>
      </c>
      <c r="I5" s="1046" t="s">
        <v>917</v>
      </c>
      <c r="J5" s="1046" t="s">
        <v>918</v>
      </c>
      <c r="K5" s="624" t="s">
        <v>1223</v>
      </c>
    </row>
    <row r="6" spans="1:12" s="119" customFormat="1" ht="24" customHeight="1">
      <c r="A6" s="1154"/>
      <c r="B6" s="1102"/>
      <c r="C6" s="124" t="s">
        <v>36</v>
      </c>
      <c r="D6" s="711" t="s">
        <v>922</v>
      </c>
      <c r="E6" s="1047"/>
      <c r="F6" s="1047"/>
      <c r="G6" s="1047"/>
      <c r="H6" s="1047"/>
      <c r="I6" s="1047"/>
      <c r="J6" s="1047"/>
      <c r="K6" s="713" t="s">
        <v>1224</v>
      </c>
    </row>
    <row r="7" spans="1:12" s="140" customFormat="1" ht="24" customHeight="1">
      <c r="A7" s="646" t="s">
        <v>118</v>
      </c>
      <c r="B7" s="195" t="s">
        <v>1232</v>
      </c>
      <c r="C7" s="139">
        <f>SUM(C8:C14)</f>
        <v>462356</v>
      </c>
      <c r="D7" s="812">
        <f t="shared" ref="D7:J7" si="0">SUM(D8:D14)</f>
        <v>20850</v>
      </c>
      <c r="E7" s="812">
        <f t="shared" si="0"/>
        <v>73829</v>
      </c>
      <c r="F7" s="812">
        <f t="shared" si="0"/>
        <v>64237</v>
      </c>
      <c r="G7" s="812">
        <f t="shared" si="0"/>
        <v>143451</v>
      </c>
      <c r="H7" s="812">
        <f t="shared" si="0"/>
        <v>112321</v>
      </c>
      <c r="I7" s="812">
        <f t="shared" si="0"/>
        <v>31648</v>
      </c>
      <c r="J7" s="812">
        <f t="shared" si="0"/>
        <v>16020</v>
      </c>
      <c r="K7" s="812" t="s">
        <v>53</v>
      </c>
    </row>
    <row r="8" spans="1:12" ht="24" customHeight="1">
      <c r="A8" s="47" t="s">
        <v>1643</v>
      </c>
      <c r="B8" s="645" t="s">
        <v>1233</v>
      </c>
      <c r="C8" s="45">
        <f>SUM(D8:K8)</f>
        <v>117979</v>
      </c>
      <c r="D8" s="28">
        <f>D16+D32</f>
        <v>4431</v>
      </c>
      <c r="E8" s="28">
        <f t="shared" ref="E8:J8" si="1">E16+E32</f>
        <v>18415</v>
      </c>
      <c r="F8" s="28">
        <f t="shared" si="1"/>
        <v>17622</v>
      </c>
      <c r="G8" s="28">
        <f t="shared" si="1"/>
        <v>36455</v>
      </c>
      <c r="H8" s="28">
        <f t="shared" si="1"/>
        <v>28606</v>
      </c>
      <c r="I8" s="28">
        <f t="shared" si="1"/>
        <v>8194</v>
      </c>
      <c r="J8" s="28">
        <f t="shared" si="1"/>
        <v>4256</v>
      </c>
      <c r="K8" s="28" t="s">
        <v>53</v>
      </c>
    </row>
    <row r="9" spans="1:12" ht="24" customHeight="1">
      <c r="A9" s="47" t="s">
        <v>1644</v>
      </c>
      <c r="B9" s="645" t="s">
        <v>1234</v>
      </c>
      <c r="C9" s="45">
        <f t="shared" ref="C9:C14" si="2">SUM(D9:K9)</f>
        <v>224523</v>
      </c>
      <c r="D9" s="28">
        <f t="shared" ref="D9:J14" si="3">D17+D33</f>
        <v>10248</v>
      </c>
      <c r="E9" s="28">
        <f t="shared" si="3"/>
        <v>36259</v>
      </c>
      <c r="F9" s="28">
        <f t="shared" si="3"/>
        <v>32531</v>
      </c>
      <c r="G9" s="28">
        <f t="shared" si="3"/>
        <v>69512</v>
      </c>
      <c r="H9" s="28">
        <f t="shared" si="3"/>
        <v>53836</v>
      </c>
      <c r="I9" s="28">
        <f t="shared" si="3"/>
        <v>14806</v>
      </c>
      <c r="J9" s="28">
        <f t="shared" si="3"/>
        <v>7331</v>
      </c>
      <c r="K9" s="28" t="s">
        <v>53</v>
      </c>
    </row>
    <row r="10" spans="1:12" ht="24" customHeight="1">
      <c r="A10" s="47" t="s">
        <v>1645</v>
      </c>
      <c r="B10" s="645" t="s">
        <v>1235</v>
      </c>
      <c r="C10" s="45">
        <f t="shared" si="2"/>
        <v>73223</v>
      </c>
      <c r="D10" s="28">
        <f t="shared" si="3"/>
        <v>2565</v>
      </c>
      <c r="E10" s="28">
        <f t="shared" si="3"/>
        <v>10339</v>
      </c>
      <c r="F10" s="28">
        <f t="shared" si="3"/>
        <v>8068</v>
      </c>
      <c r="G10" s="28">
        <f t="shared" si="3"/>
        <v>22726</v>
      </c>
      <c r="H10" s="28">
        <f t="shared" si="3"/>
        <v>19990</v>
      </c>
      <c r="I10" s="28">
        <f t="shared" si="3"/>
        <v>6216</v>
      </c>
      <c r="J10" s="28">
        <f t="shared" si="3"/>
        <v>3319</v>
      </c>
      <c r="K10" s="28" t="s">
        <v>53</v>
      </c>
    </row>
    <row r="11" spans="1:12" ht="24" customHeight="1">
      <c r="A11" s="47" t="s">
        <v>1661</v>
      </c>
      <c r="B11" s="645" t="s">
        <v>1236</v>
      </c>
      <c r="C11" s="45">
        <f t="shared" si="2"/>
        <v>33739</v>
      </c>
      <c r="D11" s="28">
        <f t="shared" si="3"/>
        <v>2495</v>
      </c>
      <c r="E11" s="28">
        <f t="shared" si="3"/>
        <v>5926</v>
      </c>
      <c r="F11" s="28">
        <f t="shared" si="3"/>
        <v>4045</v>
      </c>
      <c r="G11" s="28">
        <f t="shared" si="3"/>
        <v>11126</v>
      </c>
      <c r="H11" s="28">
        <f t="shared" si="3"/>
        <v>7486</v>
      </c>
      <c r="I11" s="28">
        <f t="shared" si="3"/>
        <v>1803</v>
      </c>
      <c r="J11" s="28">
        <f t="shared" si="3"/>
        <v>858</v>
      </c>
      <c r="K11" s="28" t="s">
        <v>53</v>
      </c>
    </row>
    <row r="12" spans="1:12" ht="24" customHeight="1">
      <c r="A12" s="47" t="s">
        <v>1662</v>
      </c>
      <c r="B12" s="645" t="s">
        <v>1237</v>
      </c>
      <c r="C12" s="45">
        <f t="shared" si="2"/>
        <v>6896</v>
      </c>
      <c r="D12" s="28">
        <f t="shared" si="3"/>
        <v>496</v>
      </c>
      <c r="E12" s="28">
        <f t="shared" si="3"/>
        <v>1291</v>
      </c>
      <c r="F12" s="28">
        <f t="shared" si="3"/>
        <v>1083</v>
      </c>
      <c r="G12" s="28">
        <f t="shared" si="3"/>
        <v>2133</v>
      </c>
      <c r="H12" s="28">
        <f t="shared" si="3"/>
        <v>1362</v>
      </c>
      <c r="I12" s="28">
        <f t="shared" si="3"/>
        <v>378</v>
      </c>
      <c r="J12" s="28">
        <f t="shared" si="3"/>
        <v>153</v>
      </c>
      <c r="K12" s="28" t="s">
        <v>53</v>
      </c>
    </row>
    <row r="13" spans="1:12" ht="24" customHeight="1">
      <c r="A13" s="47" t="s">
        <v>1663</v>
      </c>
      <c r="B13" s="645" t="s">
        <v>1238</v>
      </c>
      <c r="C13" s="45">
        <f t="shared" si="2"/>
        <v>2389</v>
      </c>
      <c r="D13" s="28">
        <f t="shared" si="3"/>
        <v>309</v>
      </c>
      <c r="E13" s="28">
        <f t="shared" si="3"/>
        <v>698</v>
      </c>
      <c r="F13" s="28">
        <f t="shared" si="3"/>
        <v>371</v>
      </c>
      <c r="G13" s="28">
        <f t="shared" si="3"/>
        <v>516</v>
      </c>
      <c r="H13" s="28">
        <f t="shared" si="3"/>
        <v>350</v>
      </c>
      <c r="I13" s="28">
        <f t="shared" si="3"/>
        <v>107</v>
      </c>
      <c r="J13" s="28">
        <f t="shared" si="3"/>
        <v>38</v>
      </c>
      <c r="K13" s="28" t="s">
        <v>53</v>
      </c>
    </row>
    <row r="14" spans="1:12" ht="24" customHeight="1">
      <c r="A14" s="47" t="s">
        <v>1664</v>
      </c>
      <c r="B14" s="645" t="s">
        <v>1239</v>
      </c>
      <c r="C14" s="45">
        <f t="shared" si="2"/>
        <v>3607</v>
      </c>
      <c r="D14" s="28">
        <f t="shared" si="3"/>
        <v>306</v>
      </c>
      <c r="E14" s="28">
        <f t="shared" si="3"/>
        <v>901</v>
      </c>
      <c r="F14" s="28">
        <f t="shared" si="3"/>
        <v>517</v>
      </c>
      <c r="G14" s="28">
        <f t="shared" si="3"/>
        <v>983</v>
      </c>
      <c r="H14" s="28">
        <f t="shared" si="3"/>
        <v>691</v>
      </c>
      <c r="I14" s="28">
        <f t="shared" si="3"/>
        <v>144</v>
      </c>
      <c r="J14" s="28">
        <f t="shared" si="3"/>
        <v>65</v>
      </c>
      <c r="K14" s="28" t="s">
        <v>53</v>
      </c>
    </row>
    <row r="15" spans="1:12" s="140" customFormat="1" ht="24" customHeight="1">
      <c r="A15" s="686" t="s">
        <v>1126</v>
      </c>
      <c r="B15" s="687" t="s">
        <v>1240</v>
      </c>
      <c r="C15" s="685">
        <f>SUM(C16:C22)</f>
        <v>226545</v>
      </c>
      <c r="D15" s="809">
        <f t="shared" ref="D15:J15" si="4">SUM(D16:D22)</f>
        <v>10003</v>
      </c>
      <c r="E15" s="809">
        <f t="shared" si="4"/>
        <v>35907</v>
      </c>
      <c r="F15" s="809">
        <f t="shared" si="4"/>
        <v>29923</v>
      </c>
      <c r="G15" s="809">
        <f t="shared" si="4"/>
        <v>69912</v>
      </c>
      <c r="H15" s="809">
        <f t="shared" si="4"/>
        <v>56414</v>
      </c>
      <c r="I15" s="809">
        <f t="shared" si="4"/>
        <v>16074</v>
      </c>
      <c r="J15" s="809">
        <f t="shared" si="4"/>
        <v>8312</v>
      </c>
      <c r="K15" s="809" t="s">
        <v>53</v>
      </c>
    </row>
    <row r="16" spans="1:12" ht="24" customHeight="1">
      <c r="A16" s="47" t="s">
        <v>1643</v>
      </c>
      <c r="B16" s="645" t="s">
        <v>1233</v>
      </c>
      <c r="C16" s="45">
        <f>SUM(D16:K16)</f>
        <v>69289</v>
      </c>
      <c r="D16" s="28">
        <v>2574</v>
      </c>
      <c r="E16" s="28">
        <v>11727</v>
      </c>
      <c r="F16" s="28">
        <v>9075</v>
      </c>
      <c r="G16" s="28">
        <v>21121</v>
      </c>
      <c r="H16" s="28">
        <v>17152</v>
      </c>
      <c r="I16" s="28">
        <v>5086</v>
      </c>
      <c r="J16" s="28">
        <v>2554</v>
      </c>
      <c r="K16" s="28" t="s">
        <v>220</v>
      </c>
    </row>
    <row r="17" spans="1:12" ht="24" customHeight="1">
      <c r="A17" s="47" t="s">
        <v>1644</v>
      </c>
      <c r="B17" s="645" t="s">
        <v>1234</v>
      </c>
      <c r="C17" s="45">
        <f t="shared" ref="C17:C22" si="5">SUM(D17:K17)</f>
        <v>107429</v>
      </c>
      <c r="D17" s="28">
        <v>4945</v>
      </c>
      <c r="E17" s="28">
        <v>16360</v>
      </c>
      <c r="F17" s="28">
        <v>15090</v>
      </c>
      <c r="G17" s="28">
        <v>33669</v>
      </c>
      <c r="H17" s="28">
        <v>26476</v>
      </c>
      <c r="I17" s="28">
        <v>7285</v>
      </c>
      <c r="J17" s="28">
        <v>3604</v>
      </c>
      <c r="K17" s="28" t="s">
        <v>220</v>
      </c>
    </row>
    <row r="18" spans="1:12" ht="24" customHeight="1">
      <c r="A18" s="47" t="s">
        <v>1645</v>
      </c>
      <c r="B18" s="645" t="s">
        <v>1235</v>
      </c>
      <c r="C18" s="45">
        <f t="shared" si="5"/>
        <v>36636</v>
      </c>
      <c r="D18" s="28">
        <v>1216</v>
      </c>
      <c r="E18" s="28">
        <v>4947</v>
      </c>
      <c r="F18" s="28">
        <v>3812</v>
      </c>
      <c r="G18" s="28">
        <v>11456</v>
      </c>
      <c r="H18" s="28">
        <v>10181</v>
      </c>
      <c r="I18" s="28">
        <v>3132</v>
      </c>
      <c r="J18" s="28">
        <v>1892</v>
      </c>
      <c r="K18" s="28" t="s">
        <v>220</v>
      </c>
    </row>
    <row r="19" spans="1:12" ht="24" customHeight="1">
      <c r="A19" s="47" t="s">
        <v>1661</v>
      </c>
      <c r="B19" s="645" t="s">
        <v>1236</v>
      </c>
      <c r="C19" s="45">
        <f t="shared" si="5"/>
        <v>7751</v>
      </c>
      <c r="D19" s="28">
        <v>755</v>
      </c>
      <c r="E19" s="28">
        <v>1574</v>
      </c>
      <c r="F19" s="28">
        <v>1139</v>
      </c>
      <c r="G19" s="28">
        <v>2138</v>
      </c>
      <c r="H19" s="28">
        <v>1658</v>
      </c>
      <c r="I19" s="28">
        <v>347</v>
      </c>
      <c r="J19" s="28">
        <v>140</v>
      </c>
      <c r="K19" s="28" t="s">
        <v>220</v>
      </c>
    </row>
    <row r="20" spans="1:12" ht="24" customHeight="1">
      <c r="A20" s="47" t="s">
        <v>1662</v>
      </c>
      <c r="B20" s="645" t="s">
        <v>1237</v>
      </c>
      <c r="C20" s="45">
        <f t="shared" si="5"/>
        <v>2551</v>
      </c>
      <c r="D20" s="28">
        <v>226</v>
      </c>
      <c r="E20" s="28">
        <v>775</v>
      </c>
      <c r="F20" s="28">
        <v>326</v>
      </c>
      <c r="G20" s="28">
        <v>680</v>
      </c>
      <c r="H20" s="28">
        <v>408</v>
      </c>
      <c r="I20" s="28">
        <v>80</v>
      </c>
      <c r="J20" s="28">
        <v>56</v>
      </c>
      <c r="K20" s="28" t="s">
        <v>220</v>
      </c>
    </row>
    <row r="21" spans="1:12" ht="24" customHeight="1">
      <c r="A21" s="47" t="s">
        <v>1663</v>
      </c>
      <c r="B21" s="645" t="s">
        <v>1238</v>
      </c>
      <c r="C21" s="45">
        <f t="shared" si="5"/>
        <v>1137</v>
      </c>
      <c r="D21" s="28">
        <v>144</v>
      </c>
      <c r="E21" s="28">
        <v>173</v>
      </c>
      <c r="F21" s="28">
        <v>196</v>
      </c>
      <c r="G21" s="28">
        <v>317</v>
      </c>
      <c r="H21" s="28">
        <v>206</v>
      </c>
      <c r="I21" s="28">
        <v>68</v>
      </c>
      <c r="J21" s="28">
        <v>33</v>
      </c>
      <c r="K21" s="28" t="s">
        <v>220</v>
      </c>
    </row>
    <row r="22" spans="1:12" ht="24" customHeight="1">
      <c r="A22" s="47" t="s">
        <v>1664</v>
      </c>
      <c r="B22" s="645" t="s">
        <v>1239</v>
      </c>
      <c r="C22" s="45">
        <f t="shared" si="5"/>
        <v>1752</v>
      </c>
      <c r="D22" s="28">
        <v>143</v>
      </c>
      <c r="E22" s="28">
        <v>351</v>
      </c>
      <c r="F22" s="28">
        <v>285</v>
      </c>
      <c r="G22" s="28">
        <v>531</v>
      </c>
      <c r="H22" s="28">
        <v>333</v>
      </c>
      <c r="I22" s="28">
        <v>76</v>
      </c>
      <c r="J22" s="28">
        <v>33</v>
      </c>
      <c r="K22" s="28" t="s">
        <v>220</v>
      </c>
    </row>
    <row r="23" spans="1:12" ht="24" customHeight="1">
      <c r="A23" s="41"/>
      <c r="B23" s="41"/>
      <c r="C23" s="28"/>
      <c r="D23" s="28"/>
      <c r="E23" s="28"/>
      <c r="F23" s="28"/>
      <c r="G23" s="28"/>
      <c r="H23" s="28"/>
      <c r="I23" s="28"/>
      <c r="J23" s="28"/>
      <c r="K23" s="28"/>
    </row>
    <row r="24" spans="1:12" ht="24" customHeight="1">
      <c r="A24" s="41"/>
      <c r="B24" s="41"/>
      <c r="C24" s="28"/>
      <c r="D24" s="28"/>
      <c r="E24" s="28"/>
      <c r="F24" s="28"/>
      <c r="G24" s="28"/>
      <c r="H24" s="28"/>
      <c r="I24" s="28"/>
      <c r="J24" s="28"/>
      <c r="K24" s="28"/>
    </row>
    <row r="25" spans="1:12" s="116" customFormat="1" ht="24" customHeight="1">
      <c r="A25" s="116" t="s">
        <v>1241</v>
      </c>
      <c r="D25" s="118"/>
      <c r="E25" s="118"/>
      <c r="F25" s="118"/>
      <c r="G25" s="118"/>
      <c r="H25" s="118"/>
      <c r="I25" s="118"/>
      <c r="J25" s="118"/>
      <c r="K25" s="675" t="s">
        <v>57</v>
      </c>
    </row>
    <row r="26" spans="1:12" s="116" customFormat="1" ht="24" customHeight="1">
      <c r="A26" s="116" t="s">
        <v>1242</v>
      </c>
      <c r="D26" s="118"/>
      <c r="E26" s="118"/>
      <c r="F26" s="118"/>
      <c r="G26" s="118"/>
      <c r="H26" s="118"/>
      <c r="I26" s="118"/>
      <c r="J26" s="118"/>
      <c r="K26" s="675" t="s">
        <v>59</v>
      </c>
      <c r="L26" s="190"/>
    </row>
    <row r="27" spans="1:12" s="119" customFormat="1" ht="24" customHeight="1">
      <c r="D27" s="161"/>
      <c r="E27" s="161"/>
      <c r="F27" s="161"/>
      <c r="G27" s="161"/>
      <c r="H27" s="161"/>
      <c r="I27" s="161"/>
      <c r="J27" s="161"/>
      <c r="K27" s="191"/>
    </row>
    <row r="28" spans="1:12" s="119" customFormat="1" ht="24" customHeight="1">
      <c r="A28" s="1075" t="s">
        <v>1229</v>
      </c>
      <c r="B28" s="1074"/>
      <c r="C28" s="197"/>
      <c r="D28" s="1151" t="s">
        <v>1230</v>
      </c>
      <c r="E28" s="1152"/>
      <c r="F28" s="1152"/>
      <c r="G28" s="1152"/>
      <c r="H28" s="1152"/>
      <c r="I28" s="1152"/>
      <c r="J28" s="1152"/>
      <c r="K28" s="1152"/>
    </row>
    <row r="29" spans="1:12" s="119" customFormat="1" ht="24" customHeight="1">
      <c r="A29" s="1077" t="s">
        <v>1231</v>
      </c>
      <c r="B29" s="1079"/>
      <c r="C29" s="193" t="s">
        <v>118</v>
      </c>
      <c r="D29" s="625" t="s">
        <v>1416</v>
      </c>
      <c r="E29" s="1046" t="s">
        <v>913</v>
      </c>
      <c r="F29" s="1046" t="s">
        <v>914</v>
      </c>
      <c r="G29" s="1046" t="s">
        <v>915</v>
      </c>
      <c r="H29" s="1046" t="s">
        <v>916</v>
      </c>
      <c r="I29" s="1046" t="s">
        <v>917</v>
      </c>
      <c r="J29" s="1046" t="s">
        <v>918</v>
      </c>
      <c r="K29" s="624" t="s">
        <v>1223</v>
      </c>
    </row>
    <row r="30" spans="1:12" s="119" customFormat="1" ht="24" customHeight="1">
      <c r="A30" s="1154"/>
      <c r="B30" s="1102"/>
      <c r="C30" s="124" t="s">
        <v>36</v>
      </c>
      <c r="D30" s="711" t="s">
        <v>922</v>
      </c>
      <c r="E30" s="1047"/>
      <c r="F30" s="1047"/>
      <c r="G30" s="1047"/>
      <c r="H30" s="1047"/>
      <c r="I30" s="1047"/>
      <c r="J30" s="1047"/>
      <c r="K30" s="713" t="s">
        <v>1224</v>
      </c>
    </row>
    <row r="31" spans="1:12" s="140" customFormat="1" ht="24" customHeight="1">
      <c r="A31" s="686" t="s">
        <v>1127</v>
      </c>
      <c r="B31" s="592" t="s">
        <v>1243</v>
      </c>
      <c r="C31" s="139">
        <f>SUM(C32:C38)</f>
        <v>235811</v>
      </c>
      <c r="D31" s="812">
        <f t="shared" ref="D31:J31" si="6">SUM(D32:D38)</f>
        <v>10847</v>
      </c>
      <c r="E31" s="812">
        <f t="shared" si="6"/>
        <v>37922</v>
      </c>
      <c r="F31" s="812">
        <f t="shared" si="6"/>
        <v>34314</v>
      </c>
      <c r="G31" s="812">
        <f t="shared" si="6"/>
        <v>73539</v>
      </c>
      <c r="H31" s="812">
        <f t="shared" si="6"/>
        <v>55907</v>
      </c>
      <c r="I31" s="812">
        <f t="shared" si="6"/>
        <v>15574</v>
      </c>
      <c r="J31" s="812">
        <f t="shared" si="6"/>
        <v>7708</v>
      </c>
      <c r="K31" s="812" t="s">
        <v>53</v>
      </c>
    </row>
    <row r="32" spans="1:12" ht="24" customHeight="1">
      <c r="A32" s="41" t="s">
        <v>1643</v>
      </c>
      <c r="B32" s="659" t="s">
        <v>1233</v>
      </c>
      <c r="C32" s="45">
        <f>SUM(D32:K32)</f>
        <v>48690</v>
      </c>
      <c r="D32" s="28">
        <v>1857</v>
      </c>
      <c r="E32" s="28">
        <v>6688</v>
      </c>
      <c r="F32" s="28">
        <v>8547</v>
      </c>
      <c r="G32" s="28">
        <v>15334</v>
      </c>
      <c r="H32" s="28">
        <v>11454</v>
      </c>
      <c r="I32" s="28">
        <v>3108</v>
      </c>
      <c r="J32" s="28">
        <v>1702</v>
      </c>
      <c r="K32" s="28" t="s">
        <v>220</v>
      </c>
    </row>
    <row r="33" spans="1:11" ht="24" customHeight="1">
      <c r="A33" s="41" t="s">
        <v>1644</v>
      </c>
      <c r="B33" s="659" t="s">
        <v>1234</v>
      </c>
      <c r="C33" s="45">
        <f t="shared" ref="C33:C38" si="7">SUM(D33:K33)</f>
        <v>117094</v>
      </c>
      <c r="D33" s="28">
        <v>5303</v>
      </c>
      <c r="E33" s="28">
        <v>19899</v>
      </c>
      <c r="F33" s="28">
        <v>17441</v>
      </c>
      <c r="G33" s="28">
        <v>35843</v>
      </c>
      <c r="H33" s="28">
        <v>27360</v>
      </c>
      <c r="I33" s="28">
        <v>7521</v>
      </c>
      <c r="J33" s="28">
        <v>3727</v>
      </c>
      <c r="K33" s="28" t="s">
        <v>220</v>
      </c>
    </row>
    <row r="34" spans="1:11" ht="24" customHeight="1">
      <c r="A34" s="41" t="s">
        <v>1645</v>
      </c>
      <c r="B34" s="659" t="s">
        <v>1235</v>
      </c>
      <c r="C34" s="45">
        <f t="shared" si="7"/>
        <v>36587</v>
      </c>
      <c r="D34" s="28">
        <v>1349</v>
      </c>
      <c r="E34" s="28">
        <v>5392</v>
      </c>
      <c r="F34" s="28">
        <v>4256</v>
      </c>
      <c r="G34" s="28">
        <v>11270</v>
      </c>
      <c r="H34" s="28">
        <v>9809</v>
      </c>
      <c r="I34" s="28">
        <v>3084</v>
      </c>
      <c r="J34" s="28">
        <v>1427</v>
      </c>
      <c r="K34" s="28" t="s">
        <v>220</v>
      </c>
    </row>
    <row r="35" spans="1:11" ht="24" customHeight="1">
      <c r="A35" s="41" t="s">
        <v>1661</v>
      </c>
      <c r="B35" s="659" t="s">
        <v>1236</v>
      </c>
      <c r="C35" s="45">
        <f t="shared" si="7"/>
        <v>25988</v>
      </c>
      <c r="D35" s="28">
        <v>1740</v>
      </c>
      <c r="E35" s="28">
        <v>4352</v>
      </c>
      <c r="F35" s="28">
        <v>2906</v>
      </c>
      <c r="G35" s="28">
        <v>8988</v>
      </c>
      <c r="H35" s="28">
        <v>5828</v>
      </c>
      <c r="I35" s="28">
        <v>1456</v>
      </c>
      <c r="J35" s="28">
        <v>718</v>
      </c>
      <c r="K35" s="28" t="s">
        <v>220</v>
      </c>
    </row>
    <row r="36" spans="1:11" ht="24" customHeight="1">
      <c r="A36" s="41" t="s">
        <v>1662</v>
      </c>
      <c r="B36" s="659" t="s">
        <v>1237</v>
      </c>
      <c r="C36" s="45">
        <f t="shared" si="7"/>
        <v>4345</v>
      </c>
      <c r="D36" s="28">
        <v>270</v>
      </c>
      <c r="E36" s="28">
        <v>516</v>
      </c>
      <c r="F36" s="28">
        <v>757</v>
      </c>
      <c r="G36" s="28">
        <v>1453</v>
      </c>
      <c r="H36" s="28">
        <v>954</v>
      </c>
      <c r="I36" s="28">
        <v>298</v>
      </c>
      <c r="J36" s="28">
        <v>97</v>
      </c>
      <c r="K36" s="28" t="s">
        <v>220</v>
      </c>
    </row>
    <row r="37" spans="1:11" ht="24" customHeight="1">
      <c r="A37" s="41" t="s">
        <v>1663</v>
      </c>
      <c r="B37" s="659" t="s">
        <v>1238</v>
      </c>
      <c r="C37" s="45">
        <f t="shared" si="7"/>
        <v>1252</v>
      </c>
      <c r="D37" s="28">
        <v>165</v>
      </c>
      <c r="E37" s="28">
        <v>525</v>
      </c>
      <c r="F37" s="28">
        <v>175</v>
      </c>
      <c r="G37" s="28">
        <v>199</v>
      </c>
      <c r="H37" s="28">
        <v>144</v>
      </c>
      <c r="I37" s="28">
        <v>39</v>
      </c>
      <c r="J37" s="28">
        <v>5</v>
      </c>
      <c r="K37" s="28" t="s">
        <v>220</v>
      </c>
    </row>
    <row r="38" spans="1:11" ht="24" customHeight="1">
      <c r="A38" s="658" t="s">
        <v>1664</v>
      </c>
      <c r="B38" s="660" t="s">
        <v>1239</v>
      </c>
      <c r="C38" s="114">
        <f t="shared" si="7"/>
        <v>1855</v>
      </c>
      <c r="D38" s="467">
        <v>163</v>
      </c>
      <c r="E38" s="467">
        <v>550</v>
      </c>
      <c r="F38" s="467">
        <v>232</v>
      </c>
      <c r="G38" s="467">
        <v>452</v>
      </c>
      <c r="H38" s="467">
        <v>358</v>
      </c>
      <c r="I38" s="467">
        <v>68</v>
      </c>
      <c r="J38" s="467">
        <v>32</v>
      </c>
      <c r="K38" s="467" t="s">
        <v>220</v>
      </c>
    </row>
    <row r="39" spans="1:11" ht="24" customHeight="1">
      <c r="C39" s="43"/>
      <c r="D39" s="48"/>
      <c r="E39" s="48"/>
      <c r="F39" s="48"/>
      <c r="G39" s="48"/>
      <c r="H39" s="48"/>
      <c r="I39" s="48"/>
      <c r="J39" s="48"/>
      <c r="K39" s="48"/>
    </row>
    <row r="40" spans="1:11">
      <c r="C40" s="43"/>
      <c r="D40" s="48"/>
      <c r="E40" s="48"/>
      <c r="F40" s="48"/>
      <c r="G40" s="48"/>
      <c r="H40" s="48"/>
      <c r="I40" s="48"/>
      <c r="J40" s="48"/>
      <c r="K40" s="48"/>
    </row>
    <row r="41" spans="1:11">
      <c r="C41" s="43"/>
      <c r="D41" s="48"/>
      <c r="E41" s="48"/>
      <c r="F41" s="48"/>
      <c r="G41" s="48"/>
      <c r="H41" s="48"/>
      <c r="I41" s="48"/>
      <c r="J41" s="48"/>
      <c r="K41" s="48"/>
    </row>
    <row r="42" spans="1:11">
      <c r="C42" s="43"/>
      <c r="D42" s="48"/>
      <c r="E42" s="48"/>
      <c r="F42" s="48"/>
      <c r="G42" s="48"/>
      <c r="H42" s="48"/>
      <c r="I42" s="48"/>
      <c r="J42" s="48"/>
      <c r="K42" s="48"/>
    </row>
    <row r="43" spans="1:11">
      <c r="C43" s="43"/>
      <c r="D43" s="48"/>
      <c r="E43" s="48"/>
      <c r="F43" s="48"/>
      <c r="G43" s="48"/>
      <c r="H43" s="48"/>
      <c r="I43" s="48"/>
      <c r="J43" s="48"/>
      <c r="K43" s="48"/>
    </row>
    <row r="44" spans="1:11">
      <c r="C44" s="43"/>
      <c r="D44" s="48"/>
      <c r="E44" s="48"/>
      <c r="F44" s="48"/>
      <c r="G44" s="48"/>
      <c r="H44" s="48"/>
      <c r="I44" s="48"/>
      <c r="J44" s="48"/>
      <c r="K44" s="48"/>
    </row>
    <row r="45" spans="1:11">
      <c r="C45" s="43"/>
      <c r="D45" s="48"/>
      <c r="E45" s="48"/>
      <c r="F45" s="48"/>
      <c r="G45" s="48"/>
      <c r="H45" s="48"/>
      <c r="I45" s="48"/>
      <c r="J45" s="48"/>
      <c r="K45" s="48"/>
    </row>
    <row r="46" spans="1:11">
      <c r="C46" s="43"/>
      <c r="D46" s="48"/>
      <c r="E46" s="48"/>
      <c r="F46" s="48"/>
      <c r="G46" s="48"/>
      <c r="H46" s="48"/>
      <c r="I46" s="48"/>
      <c r="J46" s="48"/>
      <c r="K46" s="48"/>
    </row>
    <row r="47" spans="1:11">
      <c r="C47" s="43"/>
      <c r="D47" s="48"/>
      <c r="E47" s="48"/>
      <c r="F47" s="48"/>
      <c r="G47" s="48"/>
      <c r="H47" s="48"/>
      <c r="I47" s="48"/>
      <c r="J47" s="48"/>
      <c r="K47" s="48"/>
    </row>
    <row r="48" spans="1:11">
      <c r="C48" s="43"/>
      <c r="D48" s="48"/>
      <c r="E48" s="48"/>
      <c r="F48" s="48"/>
      <c r="G48" s="48"/>
      <c r="H48" s="48"/>
      <c r="I48" s="48"/>
      <c r="J48" s="48"/>
      <c r="K48" s="48"/>
    </row>
    <row r="49" spans="3:11">
      <c r="C49" s="43"/>
      <c r="D49" s="48"/>
      <c r="E49" s="48"/>
      <c r="F49" s="48"/>
      <c r="G49" s="48"/>
      <c r="H49" s="48"/>
      <c r="I49" s="48"/>
      <c r="J49" s="48"/>
      <c r="K49" s="48"/>
    </row>
    <row r="50" spans="3:11">
      <c r="C50" s="43"/>
      <c r="D50" s="48"/>
      <c r="E50" s="48"/>
      <c r="F50" s="48"/>
      <c r="G50" s="48"/>
      <c r="H50" s="48"/>
      <c r="I50" s="48"/>
      <c r="J50" s="48"/>
      <c r="K50" s="48"/>
    </row>
    <row r="51" spans="3:11">
      <c r="C51" s="43"/>
      <c r="D51" s="43"/>
      <c r="E51" s="43"/>
      <c r="F51" s="43"/>
      <c r="G51" s="43"/>
      <c r="H51" s="43"/>
      <c r="I51" s="43"/>
      <c r="J51" s="43"/>
      <c r="K51" s="43"/>
    </row>
    <row r="52" spans="3:11">
      <c r="C52" s="43"/>
      <c r="D52" s="43"/>
      <c r="E52" s="43"/>
      <c r="F52" s="43"/>
      <c r="G52" s="43"/>
      <c r="H52" s="43"/>
      <c r="I52" s="43"/>
      <c r="J52" s="43"/>
      <c r="K52" s="43"/>
    </row>
    <row r="53" spans="3:11">
      <c r="C53" s="43"/>
      <c r="D53" s="43"/>
      <c r="E53" s="43"/>
      <c r="F53" s="43"/>
      <c r="G53" s="43"/>
      <c r="H53" s="43"/>
      <c r="I53" s="43"/>
      <c r="J53" s="43"/>
      <c r="K53" s="43"/>
    </row>
    <row r="54" spans="3:11">
      <c r="C54" s="43"/>
      <c r="D54" s="43"/>
      <c r="E54" s="43"/>
      <c r="F54" s="43"/>
      <c r="G54" s="43"/>
      <c r="H54" s="43"/>
      <c r="I54" s="43"/>
      <c r="J54" s="43"/>
      <c r="K54" s="43"/>
    </row>
    <row r="55" spans="3:11">
      <c r="C55" s="43"/>
      <c r="D55" s="43"/>
      <c r="E55" s="43"/>
      <c r="F55" s="43"/>
      <c r="G55" s="43"/>
      <c r="H55" s="43"/>
      <c r="I55" s="43"/>
      <c r="J55" s="43"/>
      <c r="K55" s="43"/>
    </row>
    <row r="56" spans="3:11">
      <c r="C56" s="43"/>
      <c r="D56" s="43"/>
      <c r="E56" s="43"/>
      <c r="F56" s="43"/>
      <c r="G56" s="43"/>
      <c r="H56" s="43"/>
      <c r="I56" s="43"/>
      <c r="J56" s="43"/>
      <c r="K56" s="43"/>
    </row>
    <row r="57" spans="3:11">
      <c r="C57" s="43"/>
      <c r="D57" s="43"/>
      <c r="E57" s="43"/>
      <c r="F57" s="43"/>
      <c r="G57" s="43"/>
      <c r="H57" s="43"/>
      <c r="I57" s="43"/>
      <c r="J57" s="43"/>
      <c r="K57" s="43"/>
    </row>
    <row r="58" spans="3:11">
      <c r="C58" s="43"/>
      <c r="D58" s="43"/>
      <c r="E58" s="43"/>
      <c r="F58" s="43"/>
      <c r="G58" s="43"/>
      <c r="H58" s="43"/>
      <c r="I58" s="43"/>
      <c r="J58" s="43"/>
      <c r="K58" s="43"/>
    </row>
    <row r="59" spans="3:11">
      <c r="C59" s="43"/>
      <c r="D59" s="43"/>
      <c r="E59" s="43"/>
      <c r="F59" s="43"/>
      <c r="G59" s="43"/>
      <c r="H59" s="43"/>
      <c r="I59" s="43"/>
      <c r="J59" s="43"/>
      <c r="K59" s="43"/>
    </row>
    <row r="60" spans="3:11">
      <c r="C60" s="43"/>
      <c r="D60" s="43"/>
      <c r="E60" s="43"/>
      <c r="F60" s="43"/>
      <c r="G60" s="43"/>
      <c r="H60" s="43"/>
      <c r="I60" s="43"/>
      <c r="J60" s="43"/>
      <c r="K60" s="43"/>
    </row>
    <row r="61" spans="3:11">
      <c r="C61" s="43"/>
      <c r="D61" s="43"/>
      <c r="E61" s="43"/>
      <c r="F61" s="43"/>
      <c r="G61" s="43"/>
      <c r="H61" s="43"/>
      <c r="I61" s="43"/>
      <c r="J61" s="43"/>
      <c r="K61" s="43"/>
    </row>
    <row r="62" spans="3:11">
      <c r="C62" s="43"/>
      <c r="D62" s="43"/>
      <c r="E62" s="43"/>
      <c r="F62" s="43"/>
      <c r="G62" s="43"/>
      <c r="H62" s="43"/>
      <c r="I62" s="43"/>
      <c r="J62" s="43"/>
      <c r="K62" s="43"/>
    </row>
    <row r="63" spans="3:11">
      <c r="C63" s="43"/>
      <c r="D63" s="43"/>
      <c r="E63" s="43"/>
      <c r="F63" s="43"/>
      <c r="G63" s="43"/>
      <c r="H63" s="43"/>
      <c r="I63" s="43"/>
      <c r="J63" s="43"/>
      <c r="K63" s="43"/>
    </row>
    <row r="64" spans="3:11">
      <c r="C64" s="43"/>
      <c r="D64" s="43"/>
      <c r="E64" s="43"/>
      <c r="F64" s="43"/>
      <c r="G64" s="43"/>
      <c r="H64" s="43"/>
      <c r="I64" s="43"/>
      <c r="J64" s="43"/>
      <c r="K64" s="43"/>
    </row>
    <row r="65" spans="3:11">
      <c r="C65" s="43"/>
      <c r="D65" s="43"/>
      <c r="E65" s="43"/>
      <c r="F65" s="43"/>
      <c r="G65" s="43"/>
      <c r="H65" s="43"/>
      <c r="I65" s="43"/>
      <c r="J65" s="43"/>
      <c r="K65" s="43"/>
    </row>
    <row r="66" spans="3:11">
      <c r="C66" s="43"/>
      <c r="D66" s="43"/>
      <c r="E66" s="43"/>
      <c r="F66" s="43"/>
      <c r="G66" s="43"/>
      <c r="H66" s="43"/>
      <c r="I66" s="43"/>
      <c r="J66" s="43"/>
      <c r="K66" s="43"/>
    </row>
    <row r="67" spans="3:11">
      <c r="C67" s="43"/>
      <c r="D67" s="43"/>
      <c r="E67" s="43"/>
      <c r="F67" s="43"/>
      <c r="G67" s="43"/>
      <c r="H67" s="43"/>
      <c r="I67" s="43"/>
      <c r="J67" s="43"/>
      <c r="K67" s="43"/>
    </row>
    <row r="68" spans="3:11">
      <c r="C68" s="43"/>
      <c r="D68" s="43"/>
      <c r="E68" s="43"/>
      <c r="F68" s="43"/>
      <c r="G68" s="43"/>
      <c r="H68" s="43"/>
      <c r="I68" s="43"/>
      <c r="J68" s="43"/>
      <c r="K68" s="43"/>
    </row>
    <row r="69" spans="3:11">
      <c r="C69" s="43"/>
      <c r="D69" s="43"/>
      <c r="E69" s="43"/>
      <c r="F69" s="43"/>
      <c r="G69" s="43"/>
      <c r="H69" s="43"/>
      <c r="I69" s="43"/>
      <c r="J69" s="43"/>
      <c r="K69" s="43"/>
    </row>
    <row r="70" spans="3:11">
      <c r="C70" s="43"/>
      <c r="D70" s="43"/>
      <c r="E70" s="43"/>
      <c r="F70" s="43"/>
      <c r="G70" s="43"/>
      <c r="H70" s="43"/>
      <c r="I70" s="43"/>
      <c r="J70" s="43"/>
      <c r="K70" s="43"/>
    </row>
    <row r="71" spans="3:11">
      <c r="C71" s="43"/>
      <c r="D71" s="43"/>
      <c r="E71" s="43"/>
      <c r="F71" s="43"/>
      <c r="G71" s="43"/>
      <c r="H71" s="43"/>
      <c r="I71" s="43"/>
      <c r="J71" s="43"/>
      <c r="K71" s="43"/>
    </row>
    <row r="72" spans="3:11">
      <c r="C72" s="43"/>
      <c r="D72" s="43"/>
      <c r="E72" s="43"/>
      <c r="F72" s="43"/>
      <c r="G72" s="43"/>
      <c r="H72" s="43"/>
      <c r="I72" s="43"/>
      <c r="J72" s="43"/>
      <c r="K72" s="43"/>
    </row>
    <row r="73" spans="3:11">
      <c r="C73" s="43"/>
      <c r="D73" s="43"/>
      <c r="E73" s="43"/>
      <c r="F73" s="43"/>
      <c r="G73" s="43"/>
      <c r="H73" s="43"/>
      <c r="I73" s="43"/>
      <c r="J73" s="43"/>
      <c r="K73" s="43"/>
    </row>
    <row r="74" spans="3:11">
      <c r="C74" s="43"/>
      <c r="D74" s="43"/>
      <c r="E74" s="43"/>
      <c r="F74" s="43"/>
      <c r="G74" s="43"/>
      <c r="H74" s="43"/>
      <c r="I74" s="43"/>
      <c r="J74" s="43"/>
      <c r="K74" s="43"/>
    </row>
    <row r="75" spans="3:11">
      <c r="C75" s="43"/>
      <c r="D75" s="43"/>
      <c r="E75" s="43"/>
      <c r="F75" s="43"/>
      <c r="G75" s="43"/>
      <c r="H75" s="43"/>
      <c r="I75" s="43"/>
      <c r="J75" s="43"/>
      <c r="K75" s="43"/>
    </row>
    <row r="76" spans="3:11">
      <c r="C76" s="43"/>
      <c r="D76" s="43"/>
      <c r="E76" s="43"/>
      <c r="F76" s="43"/>
      <c r="G76" s="43"/>
      <c r="H76" s="43"/>
      <c r="I76" s="43"/>
      <c r="J76" s="43"/>
      <c r="K76" s="43"/>
    </row>
    <row r="77" spans="3:11">
      <c r="C77" s="43"/>
      <c r="D77" s="43"/>
      <c r="E77" s="43"/>
      <c r="F77" s="43"/>
      <c r="G77" s="43"/>
      <c r="H77" s="43"/>
      <c r="I77" s="43"/>
      <c r="J77" s="43"/>
      <c r="K77" s="43"/>
    </row>
    <row r="78" spans="3:11">
      <c r="C78" s="43"/>
      <c r="D78" s="43"/>
      <c r="E78" s="43"/>
      <c r="F78" s="43"/>
      <c r="G78" s="43"/>
      <c r="H78" s="43"/>
      <c r="I78" s="43"/>
      <c r="J78" s="43"/>
      <c r="K78" s="43"/>
    </row>
    <row r="79" spans="3:11">
      <c r="C79" s="43"/>
      <c r="D79" s="43"/>
      <c r="E79" s="43"/>
      <c r="F79" s="43"/>
      <c r="G79" s="43"/>
      <c r="H79" s="43"/>
      <c r="I79" s="43"/>
      <c r="J79" s="43"/>
      <c r="K79" s="43"/>
    </row>
  </sheetData>
  <mergeCells count="20">
    <mergeCell ref="A30:B30"/>
    <mergeCell ref="A4:B4"/>
    <mergeCell ref="A5:B5"/>
    <mergeCell ref="A6:B6"/>
    <mergeCell ref="A28:B28"/>
    <mergeCell ref="A29:B29"/>
    <mergeCell ref="D4:K4"/>
    <mergeCell ref="E5:E6"/>
    <mergeCell ref="F5:F6"/>
    <mergeCell ref="G5:G6"/>
    <mergeCell ref="H5:H6"/>
    <mergeCell ref="I5:I6"/>
    <mergeCell ref="J5:J6"/>
    <mergeCell ref="D28:K28"/>
    <mergeCell ref="E29:E30"/>
    <mergeCell ref="F29:F30"/>
    <mergeCell ref="G29:G30"/>
    <mergeCell ref="H29:H30"/>
    <mergeCell ref="I29:I30"/>
    <mergeCell ref="J29:J30"/>
  </mergeCells>
  <pageMargins left="0.39370078740157483" right="0.39370078740157483" top="0.78740157480314965" bottom="0.39370078740157483" header="0.19685039370078741" footer="0.19685039370078741"/>
  <pageSetup paperSize="9" scale="85" orientation="landscape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>
  <sheetPr>
    <tabColor rgb="FF00B050"/>
  </sheetPr>
  <dimension ref="A1:I127"/>
  <sheetViews>
    <sheetView workbookViewId="0">
      <selection activeCell="E20" sqref="E20"/>
    </sheetView>
  </sheetViews>
  <sheetFormatPr defaultRowHeight="21"/>
  <cols>
    <col min="1" max="1" width="31.5" style="47" customWidth="1"/>
    <col min="2" max="2" width="12" style="38" customWidth="1"/>
    <col min="3" max="3" width="14.375" style="38" customWidth="1"/>
    <col min="4" max="4" width="15.5" style="38" customWidth="1"/>
    <col min="5" max="6" width="10.75" style="38" customWidth="1"/>
    <col min="7" max="7" width="23" style="38" customWidth="1"/>
    <col min="8" max="9" width="10.375" style="38" customWidth="1"/>
    <col min="10" max="16384" width="9" style="38"/>
  </cols>
  <sheetData>
    <row r="1" spans="1:9" s="37" customFormat="1" ht="24" customHeight="1">
      <c r="A1" s="119" t="s">
        <v>1244</v>
      </c>
      <c r="I1" s="67"/>
    </row>
    <row r="2" spans="1:9" s="39" customFormat="1" ht="24" customHeight="1">
      <c r="A2" s="116" t="s">
        <v>1245</v>
      </c>
      <c r="G2" s="51"/>
      <c r="I2" s="49"/>
    </row>
    <row r="3" spans="1:9" s="39" customFormat="1" ht="24" customHeight="1">
      <c r="A3" s="116" t="s">
        <v>1246</v>
      </c>
    </row>
    <row r="4" spans="1:9" s="37" customFormat="1" ht="24" customHeight="1"/>
    <row r="5" spans="1:9" s="37" customFormat="1" ht="24" customHeight="1">
      <c r="A5" s="120"/>
      <c r="B5" s="513"/>
      <c r="C5" s="1132" t="s">
        <v>1247</v>
      </c>
      <c r="D5" s="1133"/>
      <c r="E5" s="1133"/>
      <c r="F5" s="1133"/>
      <c r="G5" s="1133"/>
      <c r="H5" s="1133"/>
      <c r="I5" s="1133"/>
    </row>
    <row r="6" spans="1:9" s="37" customFormat="1" ht="24" customHeight="1">
      <c r="A6" s="473"/>
      <c r="C6" s="571"/>
      <c r="D6" s="430" t="s">
        <v>1249</v>
      </c>
      <c r="E6" s="513"/>
      <c r="F6" s="573"/>
      <c r="G6" s="430" t="s">
        <v>1252</v>
      </c>
      <c r="H6" s="430" t="s">
        <v>1253</v>
      </c>
    </row>
    <row r="7" spans="1:9" s="37" customFormat="1" ht="24" customHeight="1">
      <c r="A7" s="121" t="s">
        <v>63</v>
      </c>
      <c r="C7" s="572"/>
      <c r="D7" s="431" t="s">
        <v>1250</v>
      </c>
      <c r="E7" s="514" t="s">
        <v>1250</v>
      </c>
      <c r="F7" s="514" t="s">
        <v>1251</v>
      </c>
      <c r="G7" s="431" t="s">
        <v>1257</v>
      </c>
      <c r="H7" s="431" t="s">
        <v>1258</v>
      </c>
      <c r="I7" s="574"/>
    </row>
    <row r="8" spans="1:9" s="37" customFormat="1" ht="24" customHeight="1">
      <c r="A8" s="122" t="s">
        <v>1259</v>
      </c>
      <c r="B8" s="431" t="s">
        <v>118</v>
      </c>
      <c r="C8" s="514" t="s">
        <v>1248</v>
      </c>
      <c r="D8" s="431" t="s">
        <v>1260</v>
      </c>
      <c r="E8" s="514" t="s">
        <v>1255</v>
      </c>
      <c r="F8" s="431" t="s">
        <v>1256</v>
      </c>
      <c r="G8" s="874" t="s">
        <v>1774</v>
      </c>
      <c r="H8" s="431" t="s">
        <v>1262</v>
      </c>
      <c r="I8" s="521" t="s">
        <v>989</v>
      </c>
    </row>
    <row r="9" spans="1:9" s="37" customFormat="1" ht="24" customHeight="1">
      <c r="A9" s="123"/>
      <c r="B9" s="132" t="s">
        <v>36</v>
      </c>
      <c r="C9" s="132" t="s">
        <v>1254</v>
      </c>
      <c r="D9" s="432" t="s">
        <v>1263</v>
      </c>
      <c r="E9" s="527" t="s">
        <v>1261</v>
      </c>
      <c r="F9" s="132" t="s">
        <v>1261</v>
      </c>
      <c r="G9" s="874" t="s">
        <v>1775</v>
      </c>
      <c r="H9" s="132" t="s">
        <v>1224</v>
      </c>
      <c r="I9" s="441" t="s">
        <v>85</v>
      </c>
    </row>
    <row r="10" spans="1:9" s="37" customFormat="1" ht="24" customHeight="1">
      <c r="A10" s="127"/>
      <c r="B10" s="132"/>
      <c r="C10" s="132"/>
      <c r="D10" s="432" t="s">
        <v>1261</v>
      </c>
      <c r="E10" s="132"/>
      <c r="F10" s="132"/>
      <c r="G10" s="874" t="s">
        <v>1777</v>
      </c>
      <c r="H10" s="132"/>
      <c r="I10" s="441"/>
    </row>
    <row r="11" spans="1:9" s="37" customFormat="1" ht="24" customHeight="1">
      <c r="A11" s="123"/>
      <c r="B11" s="132"/>
      <c r="C11" s="132"/>
      <c r="D11" s="432"/>
      <c r="E11" s="132"/>
      <c r="F11" s="132"/>
      <c r="G11" s="874" t="s">
        <v>1776</v>
      </c>
      <c r="H11" s="132"/>
      <c r="I11" s="441"/>
    </row>
    <row r="12" spans="1:9" ht="24" customHeight="1">
      <c r="A12" s="137" t="s">
        <v>1264</v>
      </c>
      <c r="B12" s="139">
        <f>SUM(B13:B20)</f>
        <v>145056</v>
      </c>
      <c r="C12" s="811">
        <f t="shared" ref="C12:I12" si="0">SUM(C13:C20)</f>
        <v>21350</v>
      </c>
      <c r="D12" s="806">
        <f t="shared" si="0"/>
        <v>26396</v>
      </c>
      <c r="E12" s="812">
        <f t="shared" si="0"/>
        <v>72937</v>
      </c>
      <c r="F12" s="812">
        <f t="shared" si="0"/>
        <v>18591</v>
      </c>
      <c r="G12" s="771">
        <f t="shared" si="0"/>
        <v>2765</v>
      </c>
      <c r="H12" s="811">
        <f t="shared" si="0"/>
        <v>2765</v>
      </c>
      <c r="I12" s="811">
        <f t="shared" si="0"/>
        <v>252</v>
      </c>
    </row>
    <row r="13" spans="1:9" ht="24" customHeight="1">
      <c r="A13" s="85" t="s">
        <v>52</v>
      </c>
      <c r="B13" s="45">
        <f>SUM(C13:I13)</f>
        <v>10841</v>
      </c>
      <c r="C13" s="565">
        <v>1461</v>
      </c>
      <c r="D13" s="595">
        <v>2703</v>
      </c>
      <c r="E13" s="28">
        <v>4720</v>
      </c>
      <c r="F13" s="28">
        <v>1166</v>
      </c>
      <c r="G13" s="769">
        <v>390</v>
      </c>
      <c r="H13" s="565">
        <v>385</v>
      </c>
      <c r="I13" s="565">
        <v>16</v>
      </c>
    </row>
    <row r="14" spans="1:9" ht="24" customHeight="1">
      <c r="A14" s="85" t="s">
        <v>1216</v>
      </c>
      <c r="B14" s="45">
        <f t="shared" ref="B14:B20" si="1">SUM(C14:I14)</f>
        <v>26193</v>
      </c>
      <c r="C14" s="565">
        <v>3951</v>
      </c>
      <c r="D14" s="595">
        <v>5181</v>
      </c>
      <c r="E14" s="28">
        <v>13111</v>
      </c>
      <c r="F14" s="28">
        <v>2954</v>
      </c>
      <c r="G14" s="769">
        <v>423</v>
      </c>
      <c r="H14" s="565">
        <v>476</v>
      </c>
      <c r="I14" s="565">
        <v>97</v>
      </c>
    </row>
    <row r="15" spans="1:9" ht="24" customHeight="1">
      <c r="A15" s="85" t="s">
        <v>1217</v>
      </c>
      <c r="B15" s="45">
        <f t="shared" si="1"/>
        <v>20604</v>
      </c>
      <c r="C15" s="565">
        <v>2296</v>
      </c>
      <c r="D15" s="595">
        <v>3890</v>
      </c>
      <c r="E15" s="28">
        <v>11268</v>
      </c>
      <c r="F15" s="28">
        <v>2432</v>
      </c>
      <c r="G15" s="769">
        <v>336</v>
      </c>
      <c r="H15" s="565">
        <v>341</v>
      </c>
      <c r="I15" s="565">
        <v>41</v>
      </c>
    </row>
    <row r="16" spans="1:9" ht="24" customHeight="1">
      <c r="A16" s="85" t="s">
        <v>1218</v>
      </c>
      <c r="B16" s="45">
        <f t="shared" si="1"/>
        <v>40962</v>
      </c>
      <c r="C16" s="565">
        <v>5390</v>
      </c>
      <c r="D16" s="595">
        <v>7579</v>
      </c>
      <c r="E16" s="28">
        <v>21327</v>
      </c>
      <c r="F16" s="28">
        <v>5242</v>
      </c>
      <c r="G16" s="769">
        <v>654</v>
      </c>
      <c r="H16" s="565">
        <v>720</v>
      </c>
      <c r="I16" s="565">
        <v>50</v>
      </c>
    </row>
    <row r="17" spans="1:9" ht="24" customHeight="1">
      <c r="A17" s="85" t="s">
        <v>177</v>
      </c>
      <c r="B17" s="45">
        <f t="shared" si="1"/>
        <v>32632</v>
      </c>
      <c r="C17" s="565">
        <v>5522</v>
      </c>
      <c r="D17" s="595">
        <v>5177</v>
      </c>
      <c r="E17" s="28">
        <v>16331</v>
      </c>
      <c r="F17" s="28">
        <v>4494</v>
      </c>
      <c r="G17" s="769">
        <v>593</v>
      </c>
      <c r="H17" s="565">
        <v>471</v>
      </c>
      <c r="I17" s="565">
        <v>44</v>
      </c>
    </row>
    <row r="18" spans="1:9" ht="24" customHeight="1">
      <c r="A18" s="85" t="s">
        <v>178</v>
      </c>
      <c r="B18" s="45">
        <f t="shared" si="1"/>
        <v>9036</v>
      </c>
      <c r="C18" s="565">
        <v>1754</v>
      </c>
      <c r="D18" s="595">
        <v>1280</v>
      </c>
      <c r="E18" s="28">
        <v>4199</v>
      </c>
      <c r="F18" s="28">
        <v>1441</v>
      </c>
      <c r="G18" s="769">
        <v>209</v>
      </c>
      <c r="H18" s="565">
        <v>149</v>
      </c>
      <c r="I18" s="565">
        <v>4</v>
      </c>
    </row>
    <row r="19" spans="1:9" ht="24" customHeight="1">
      <c r="A19" s="85" t="s">
        <v>179</v>
      </c>
      <c r="B19" s="45">
        <f t="shared" si="1"/>
        <v>4312</v>
      </c>
      <c r="C19" s="565">
        <v>838</v>
      </c>
      <c r="D19" s="595">
        <v>514</v>
      </c>
      <c r="E19" s="28">
        <v>1836</v>
      </c>
      <c r="F19" s="28">
        <v>786</v>
      </c>
      <c r="G19" s="769">
        <v>144</v>
      </c>
      <c r="H19" s="565">
        <v>194</v>
      </c>
      <c r="I19" s="565" t="s">
        <v>53</v>
      </c>
    </row>
    <row r="20" spans="1:9" ht="24" customHeight="1">
      <c r="A20" s="115" t="s">
        <v>787</v>
      </c>
      <c r="B20" s="114">
        <f t="shared" si="1"/>
        <v>476</v>
      </c>
      <c r="C20" s="560">
        <v>138</v>
      </c>
      <c r="D20" s="801">
        <v>72</v>
      </c>
      <c r="E20" s="467">
        <v>145</v>
      </c>
      <c r="F20" s="467">
        <v>76</v>
      </c>
      <c r="G20" s="821">
        <v>16</v>
      </c>
      <c r="H20" s="560">
        <v>29</v>
      </c>
      <c r="I20" s="560" t="s">
        <v>53</v>
      </c>
    </row>
    <row r="21" spans="1:9" ht="24" customHeight="1">
      <c r="B21" s="43"/>
      <c r="C21" s="43"/>
      <c r="D21" s="43"/>
      <c r="E21" s="43"/>
      <c r="F21" s="43"/>
      <c r="G21" s="43"/>
      <c r="H21" s="43"/>
      <c r="I21" s="43"/>
    </row>
    <row r="22" spans="1:9" ht="24" customHeight="1">
      <c r="B22" s="43"/>
      <c r="C22" s="43"/>
      <c r="D22" s="43"/>
      <c r="E22" s="43"/>
      <c r="F22" s="43"/>
      <c r="G22" s="43"/>
      <c r="H22" s="43"/>
      <c r="I22" s="43"/>
    </row>
    <row r="23" spans="1:9" ht="24" customHeight="1">
      <c r="B23" s="43"/>
      <c r="C23" s="43"/>
      <c r="D23" s="43"/>
      <c r="E23" s="43"/>
      <c r="F23" s="43"/>
      <c r="G23" s="43"/>
      <c r="H23" s="43"/>
      <c r="I23" s="43"/>
    </row>
    <row r="24" spans="1:9" ht="24" customHeight="1">
      <c r="B24" s="43"/>
      <c r="C24" s="43"/>
      <c r="D24" s="43"/>
      <c r="E24" s="43"/>
      <c r="F24" s="43"/>
      <c r="G24" s="43"/>
      <c r="H24" s="43"/>
      <c r="I24" s="43"/>
    </row>
    <row r="25" spans="1:9" ht="24" customHeight="1">
      <c r="B25" s="43"/>
      <c r="C25" s="43"/>
      <c r="D25" s="43"/>
      <c r="E25" s="43"/>
      <c r="F25" s="43"/>
      <c r="G25" s="43"/>
      <c r="H25" s="43"/>
      <c r="I25" s="43"/>
    </row>
    <row r="26" spans="1:9" ht="24" customHeight="1">
      <c r="B26" s="43"/>
      <c r="C26" s="43"/>
      <c r="D26" s="43"/>
      <c r="E26" s="43"/>
      <c r="F26" s="43"/>
      <c r="G26" s="43"/>
      <c r="H26" s="43"/>
      <c r="I26" s="43"/>
    </row>
    <row r="27" spans="1:9" ht="24" customHeight="1">
      <c r="B27" s="43"/>
      <c r="C27" s="43"/>
      <c r="D27" s="43"/>
      <c r="E27" s="43"/>
      <c r="F27" s="43"/>
      <c r="G27" s="43"/>
      <c r="H27" s="43"/>
      <c r="I27" s="43"/>
    </row>
    <row r="28" spans="1:9" ht="24" customHeight="1">
      <c r="B28" s="43"/>
      <c r="C28" s="43"/>
      <c r="D28" s="43"/>
      <c r="E28" s="43"/>
      <c r="F28" s="43"/>
      <c r="G28" s="43"/>
      <c r="H28" s="43"/>
      <c r="I28" s="43"/>
    </row>
    <row r="29" spans="1:9" ht="24" customHeight="1">
      <c r="B29" s="43"/>
      <c r="C29" s="43"/>
      <c r="D29" s="43"/>
      <c r="E29" s="43"/>
      <c r="F29" s="43"/>
      <c r="G29" s="43"/>
      <c r="H29" s="43"/>
      <c r="I29" s="43"/>
    </row>
    <row r="30" spans="1:9" ht="24" customHeight="1">
      <c r="B30" s="43"/>
      <c r="C30" s="43"/>
      <c r="D30" s="43"/>
      <c r="E30" s="43"/>
      <c r="F30" s="43"/>
      <c r="G30" s="43"/>
      <c r="H30" s="43"/>
      <c r="I30" s="43"/>
    </row>
    <row r="31" spans="1:9" ht="24" customHeight="1">
      <c r="B31" s="43"/>
      <c r="C31" s="43"/>
      <c r="D31" s="43"/>
      <c r="E31" s="43"/>
      <c r="F31" s="43"/>
      <c r="G31" s="43"/>
      <c r="H31" s="43"/>
      <c r="I31" s="43"/>
    </row>
    <row r="32" spans="1:9" ht="24" customHeight="1">
      <c r="B32" s="43"/>
      <c r="C32" s="43"/>
      <c r="D32" s="43"/>
      <c r="E32" s="43"/>
      <c r="F32" s="43"/>
      <c r="G32" s="43"/>
      <c r="H32" s="43"/>
      <c r="I32" s="43"/>
    </row>
    <row r="33" spans="2:9" ht="24" customHeight="1">
      <c r="B33" s="43"/>
      <c r="C33" s="43"/>
      <c r="D33" s="43"/>
      <c r="E33" s="43"/>
      <c r="F33" s="43"/>
      <c r="G33" s="43"/>
      <c r="H33" s="43"/>
      <c r="I33" s="43"/>
    </row>
    <row r="34" spans="2:9" ht="24" customHeight="1">
      <c r="B34" s="43"/>
      <c r="C34" s="43"/>
      <c r="D34" s="43"/>
      <c r="E34" s="43"/>
      <c r="F34" s="43"/>
      <c r="G34" s="43"/>
      <c r="H34" s="43"/>
      <c r="I34" s="43"/>
    </row>
    <row r="35" spans="2:9" ht="24" customHeight="1">
      <c r="B35" s="43"/>
      <c r="C35" s="43"/>
      <c r="D35" s="43"/>
      <c r="E35" s="43"/>
      <c r="F35" s="43"/>
      <c r="G35" s="43"/>
      <c r="H35" s="43"/>
      <c r="I35" s="43"/>
    </row>
    <row r="36" spans="2:9" ht="24" customHeight="1">
      <c r="B36" s="43"/>
      <c r="C36" s="43"/>
      <c r="D36" s="43"/>
      <c r="E36" s="43"/>
      <c r="F36" s="43"/>
      <c r="G36" s="43"/>
      <c r="H36" s="43"/>
      <c r="I36" s="43"/>
    </row>
    <row r="37" spans="2:9" ht="24" customHeight="1">
      <c r="B37" s="43"/>
      <c r="C37" s="43"/>
      <c r="D37" s="43"/>
      <c r="E37" s="43"/>
      <c r="F37" s="43"/>
      <c r="G37" s="43"/>
      <c r="H37" s="43"/>
      <c r="I37" s="43"/>
    </row>
    <row r="38" spans="2:9" ht="24" customHeight="1">
      <c r="B38" s="43"/>
      <c r="C38" s="43"/>
      <c r="D38" s="43"/>
      <c r="E38" s="43"/>
      <c r="F38" s="43"/>
      <c r="G38" s="43"/>
      <c r="H38" s="43"/>
      <c r="I38" s="43"/>
    </row>
    <row r="39" spans="2:9" ht="24" customHeight="1">
      <c r="B39" s="43"/>
      <c r="C39" s="43"/>
      <c r="D39" s="43"/>
      <c r="E39" s="43"/>
      <c r="F39" s="43"/>
      <c r="G39" s="43"/>
      <c r="H39" s="43"/>
      <c r="I39" s="43"/>
    </row>
    <row r="40" spans="2:9" ht="24" customHeight="1">
      <c r="B40" s="43"/>
      <c r="C40" s="43"/>
      <c r="D40" s="43"/>
      <c r="E40" s="43"/>
      <c r="F40" s="43"/>
      <c r="G40" s="43"/>
      <c r="H40" s="43"/>
      <c r="I40" s="43"/>
    </row>
    <row r="41" spans="2:9" ht="24" customHeight="1">
      <c r="B41" s="43"/>
      <c r="C41" s="43"/>
      <c r="D41" s="43"/>
      <c r="E41" s="43"/>
      <c r="F41" s="43"/>
      <c r="G41" s="43"/>
      <c r="H41" s="43"/>
      <c r="I41" s="43"/>
    </row>
    <row r="42" spans="2:9" ht="24" customHeight="1">
      <c r="B42" s="43"/>
      <c r="C42" s="43"/>
      <c r="D42" s="43"/>
      <c r="E42" s="43"/>
      <c r="F42" s="43"/>
      <c r="G42" s="43"/>
      <c r="H42" s="43"/>
      <c r="I42" s="43"/>
    </row>
    <row r="43" spans="2:9" ht="24" customHeight="1">
      <c r="B43" s="43"/>
      <c r="C43" s="43"/>
      <c r="D43" s="43"/>
      <c r="E43" s="43"/>
      <c r="F43" s="43"/>
      <c r="G43" s="43"/>
      <c r="H43" s="43"/>
      <c r="I43" s="43"/>
    </row>
    <row r="44" spans="2:9" ht="24" customHeight="1">
      <c r="B44" s="43"/>
      <c r="C44" s="43"/>
      <c r="D44" s="43"/>
      <c r="E44" s="43"/>
      <c r="F44" s="43"/>
      <c r="G44" s="43"/>
      <c r="H44" s="43"/>
      <c r="I44" s="43"/>
    </row>
    <row r="45" spans="2:9" ht="24" customHeight="1">
      <c r="B45" s="43"/>
      <c r="C45" s="43"/>
      <c r="D45" s="43"/>
      <c r="E45" s="43"/>
      <c r="F45" s="43"/>
      <c r="G45" s="43"/>
      <c r="H45" s="43"/>
      <c r="I45" s="43"/>
    </row>
    <row r="46" spans="2:9" ht="24" customHeight="1">
      <c r="B46" s="43"/>
      <c r="C46" s="43"/>
      <c r="D46" s="43"/>
      <c r="E46" s="43"/>
      <c r="F46" s="43"/>
      <c r="G46" s="43"/>
      <c r="H46" s="43"/>
      <c r="I46" s="43"/>
    </row>
    <row r="47" spans="2:9" ht="24" customHeight="1">
      <c r="B47" s="43"/>
      <c r="C47" s="43"/>
      <c r="D47" s="43"/>
      <c r="E47" s="43"/>
      <c r="F47" s="43"/>
      <c r="G47" s="43"/>
      <c r="H47" s="43"/>
      <c r="I47" s="43"/>
    </row>
    <row r="48" spans="2:9" ht="24" customHeight="1">
      <c r="B48" s="43"/>
      <c r="C48" s="43"/>
      <c r="D48" s="43"/>
      <c r="E48" s="43"/>
      <c r="F48" s="43"/>
      <c r="G48" s="43"/>
      <c r="H48" s="43"/>
      <c r="I48" s="43"/>
    </row>
    <row r="49" spans="2:9" ht="24" customHeight="1">
      <c r="B49" s="43"/>
      <c r="C49" s="43"/>
      <c r="D49" s="43"/>
      <c r="E49" s="43"/>
      <c r="F49" s="43"/>
      <c r="G49" s="43"/>
      <c r="H49" s="43"/>
      <c r="I49" s="43"/>
    </row>
    <row r="50" spans="2:9" ht="24" customHeight="1">
      <c r="B50" s="43"/>
      <c r="C50" s="43"/>
      <c r="D50" s="43"/>
      <c r="E50" s="43"/>
      <c r="F50" s="43"/>
      <c r="G50" s="43"/>
      <c r="H50" s="43"/>
      <c r="I50" s="43"/>
    </row>
    <row r="51" spans="2:9" ht="24" customHeight="1">
      <c r="B51" s="43"/>
      <c r="C51" s="43"/>
      <c r="D51" s="43"/>
      <c r="E51" s="43"/>
      <c r="F51" s="43"/>
      <c r="G51" s="43"/>
      <c r="H51" s="43"/>
      <c r="I51" s="43"/>
    </row>
    <row r="52" spans="2:9" ht="24" customHeight="1">
      <c r="B52" s="43"/>
      <c r="C52" s="43"/>
      <c r="D52" s="43"/>
      <c r="E52" s="43"/>
      <c r="F52" s="43"/>
      <c r="G52" s="43"/>
      <c r="H52" s="43"/>
      <c r="I52" s="43"/>
    </row>
    <row r="53" spans="2:9" ht="24" customHeight="1">
      <c r="B53" s="43"/>
      <c r="C53" s="43"/>
      <c r="D53" s="43"/>
      <c r="E53" s="43"/>
      <c r="F53" s="43"/>
      <c r="G53" s="43"/>
      <c r="H53" s="43"/>
      <c r="I53" s="43"/>
    </row>
    <row r="54" spans="2:9" ht="24" customHeight="1">
      <c r="B54" s="43"/>
      <c r="C54" s="43"/>
      <c r="D54" s="43"/>
      <c r="E54" s="43"/>
      <c r="F54" s="43"/>
      <c r="G54" s="43"/>
      <c r="H54" s="43"/>
      <c r="I54" s="43"/>
    </row>
    <row r="55" spans="2:9" ht="24" customHeight="1">
      <c r="B55" s="43"/>
      <c r="C55" s="43"/>
      <c r="D55" s="43"/>
      <c r="E55" s="43"/>
      <c r="F55" s="43"/>
      <c r="G55" s="43"/>
      <c r="H55" s="43"/>
      <c r="I55" s="43"/>
    </row>
    <row r="56" spans="2:9" ht="24" customHeight="1">
      <c r="B56" s="43"/>
      <c r="C56" s="43"/>
      <c r="D56" s="43"/>
      <c r="E56" s="43"/>
      <c r="F56" s="43"/>
      <c r="G56" s="43"/>
      <c r="H56" s="43"/>
      <c r="I56" s="43"/>
    </row>
    <row r="57" spans="2:9" ht="24" customHeight="1">
      <c r="B57" s="43"/>
      <c r="C57" s="43"/>
      <c r="D57" s="43"/>
      <c r="E57" s="43"/>
      <c r="F57" s="43"/>
      <c r="G57" s="43"/>
      <c r="H57" s="43"/>
      <c r="I57" s="43"/>
    </row>
    <row r="58" spans="2:9" ht="24" customHeight="1">
      <c r="B58" s="43"/>
      <c r="C58" s="43"/>
      <c r="D58" s="43"/>
      <c r="E58" s="43"/>
      <c r="F58" s="43"/>
      <c r="G58" s="43"/>
      <c r="H58" s="43"/>
      <c r="I58" s="43"/>
    </row>
    <row r="59" spans="2:9" ht="24" customHeight="1">
      <c r="B59" s="43"/>
      <c r="C59" s="43"/>
      <c r="D59" s="43"/>
      <c r="E59" s="43"/>
      <c r="F59" s="43"/>
      <c r="G59" s="43"/>
      <c r="H59" s="43"/>
      <c r="I59" s="43"/>
    </row>
    <row r="60" spans="2:9" ht="24" customHeight="1">
      <c r="B60" s="43"/>
      <c r="C60" s="43"/>
      <c r="D60" s="43"/>
      <c r="E60" s="43"/>
      <c r="F60" s="43"/>
      <c r="G60" s="43"/>
      <c r="H60" s="43"/>
      <c r="I60" s="43"/>
    </row>
    <row r="61" spans="2:9" ht="24" customHeight="1">
      <c r="B61" s="43"/>
      <c r="C61" s="43"/>
      <c r="D61" s="43"/>
      <c r="E61" s="43"/>
      <c r="F61" s="43"/>
      <c r="G61" s="43"/>
      <c r="H61" s="43"/>
      <c r="I61" s="43"/>
    </row>
    <row r="62" spans="2:9" ht="24" customHeight="1">
      <c r="B62" s="43"/>
      <c r="C62" s="43"/>
      <c r="D62" s="43"/>
      <c r="E62" s="43"/>
      <c r="F62" s="43"/>
      <c r="G62" s="43"/>
      <c r="H62" s="43"/>
      <c r="I62" s="43"/>
    </row>
    <row r="63" spans="2:9" ht="24" customHeight="1">
      <c r="B63" s="43"/>
      <c r="C63" s="43"/>
      <c r="D63" s="43"/>
      <c r="E63" s="43"/>
      <c r="F63" s="43"/>
      <c r="G63" s="43"/>
      <c r="H63" s="43"/>
      <c r="I63" s="43"/>
    </row>
    <row r="64" spans="2:9" ht="24" customHeight="1">
      <c r="B64" s="43"/>
      <c r="C64" s="43"/>
      <c r="D64" s="43"/>
      <c r="E64" s="43"/>
      <c r="F64" s="43"/>
      <c r="G64" s="43"/>
      <c r="H64" s="43"/>
      <c r="I64" s="43"/>
    </row>
    <row r="65" spans="2:9" ht="24" customHeight="1">
      <c r="B65" s="43"/>
      <c r="C65" s="43"/>
      <c r="D65" s="43"/>
      <c r="E65" s="43"/>
      <c r="F65" s="43"/>
      <c r="G65" s="43"/>
      <c r="H65" s="43"/>
      <c r="I65" s="43"/>
    </row>
    <row r="66" spans="2:9" ht="24" customHeight="1">
      <c r="B66" s="43"/>
      <c r="C66" s="43"/>
      <c r="D66" s="43"/>
      <c r="E66" s="43"/>
      <c r="F66" s="43"/>
      <c r="G66" s="43"/>
      <c r="H66" s="43"/>
      <c r="I66" s="43"/>
    </row>
    <row r="67" spans="2:9" ht="24" customHeight="1">
      <c r="B67" s="43"/>
      <c r="C67" s="43"/>
      <c r="D67" s="43"/>
      <c r="E67" s="43"/>
      <c r="F67" s="43"/>
      <c r="G67" s="43"/>
      <c r="H67" s="43"/>
      <c r="I67" s="43"/>
    </row>
    <row r="68" spans="2:9" ht="24" customHeight="1">
      <c r="B68" s="43"/>
      <c r="C68" s="43"/>
      <c r="D68" s="43"/>
      <c r="E68" s="43"/>
      <c r="F68" s="43"/>
      <c r="G68" s="43"/>
      <c r="H68" s="43"/>
      <c r="I68" s="43"/>
    </row>
    <row r="69" spans="2:9" ht="24" customHeight="1">
      <c r="B69" s="43"/>
      <c r="C69" s="43"/>
      <c r="D69" s="43"/>
      <c r="E69" s="43"/>
      <c r="F69" s="43"/>
      <c r="G69" s="43"/>
      <c r="H69" s="43"/>
      <c r="I69" s="43"/>
    </row>
    <row r="70" spans="2:9" ht="24" customHeight="1">
      <c r="B70" s="43"/>
      <c r="C70" s="43"/>
      <c r="D70" s="43"/>
      <c r="E70" s="43"/>
      <c r="F70" s="43"/>
      <c r="G70" s="43"/>
      <c r="H70" s="43"/>
      <c r="I70" s="43"/>
    </row>
    <row r="71" spans="2:9" ht="24" customHeight="1">
      <c r="B71" s="43"/>
      <c r="C71" s="43"/>
      <c r="D71" s="43"/>
      <c r="E71" s="43"/>
      <c r="F71" s="43"/>
      <c r="G71" s="43"/>
      <c r="H71" s="43"/>
      <c r="I71" s="43"/>
    </row>
    <row r="72" spans="2:9" ht="24" customHeight="1">
      <c r="B72" s="43"/>
      <c r="C72" s="43"/>
      <c r="D72" s="43"/>
      <c r="E72" s="43"/>
      <c r="F72" s="43"/>
      <c r="G72" s="43"/>
      <c r="H72" s="43"/>
      <c r="I72" s="43"/>
    </row>
    <row r="73" spans="2:9" ht="24" customHeight="1">
      <c r="B73" s="43"/>
      <c r="C73" s="43"/>
      <c r="D73" s="43"/>
      <c r="E73" s="43"/>
      <c r="F73" s="43"/>
      <c r="G73" s="43"/>
      <c r="H73" s="43"/>
      <c r="I73" s="43"/>
    </row>
    <row r="74" spans="2:9" ht="24" customHeight="1">
      <c r="B74" s="43"/>
      <c r="C74" s="43"/>
      <c r="D74" s="43"/>
      <c r="E74" s="43"/>
      <c r="F74" s="43"/>
      <c r="G74" s="43"/>
      <c r="H74" s="43"/>
      <c r="I74" s="43"/>
    </row>
    <row r="75" spans="2:9" ht="24" customHeight="1">
      <c r="B75" s="43"/>
      <c r="C75" s="43"/>
      <c r="D75" s="43"/>
      <c r="E75" s="43"/>
      <c r="F75" s="43"/>
      <c r="G75" s="43"/>
      <c r="H75" s="43"/>
      <c r="I75" s="43"/>
    </row>
    <row r="76" spans="2:9" ht="24" customHeight="1">
      <c r="B76" s="43"/>
      <c r="C76" s="43"/>
      <c r="D76" s="43"/>
      <c r="E76" s="43"/>
      <c r="F76" s="43"/>
      <c r="G76" s="43"/>
      <c r="H76" s="43"/>
      <c r="I76" s="43"/>
    </row>
    <row r="77" spans="2:9" ht="24" customHeight="1">
      <c r="B77" s="43"/>
      <c r="C77" s="43"/>
      <c r="D77" s="43"/>
      <c r="E77" s="43"/>
      <c r="F77" s="43"/>
      <c r="G77" s="43"/>
      <c r="H77" s="43"/>
      <c r="I77" s="43"/>
    </row>
    <row r="78" spans="2:9" ht="24" customHeight="1">
      <c r="B78" s="43"/>
      <c r="C78" s="43"/>
      <c r="D78" s="43"/>
      <c r="E78" s="43"/>
      <c r="F78" s="43"/>
      <c r="G78" s="43"/>
      <c r="H78" s="43"/>
      <c r="I78" s="43"/>
    </row>
    <row r="79" spans="2:9" ht="24" customHeight="1">
      <c r="B79" s="43"/>
      <c r="C79" s="43"/>
      <c r="D79" s="43"/>
      <c r="E79" s="43"/>
      <c r="F79" s="43"/>
      <c r="G79" s="43"/>
      <c r="H79" s="43"/>
      <c r="I79" s="43"/>
    </row>
    <row r="80" spans="2:9" ht="24" customHeight="1">
      <c r="B80" s="43"/>
      <c r="C80" s="43"/>
      <c r="D80" s="43"/>
      <c r="E80" s="43"/>
      <c r="F80" s="43"/>
      <c r="G80" s="43"/>
      <c r="H80" s="43"/>
      <c r="I80" s="43"/>
    </row>
    <row r="81" spans="2:9" ht="24" customHeight="1">
      <c r="B81" s="43"/>
      <c r="C81" s="43"/>
      <c r="D81" s="43"/>
      <c r="E81" s="43"/>
      <c r="F81" s="43"/>
      <c r="G81" s="43"/>
      <c r="H81" s="43"/>
      <c r="I81" s="43"/>
    </row>
    <row r="82" spans="2:9" ht="24" customHeight="1">
      <c r="B82" s="43"/>
      <c r="C82" s="43"/>
      <c r="D82" s="43"/>
      <c r="E82" s="43"/>
      <c r="F82" s="43"/>
      <c r="G82" s="43"/>
      <c r="H82" s="43"/>
      <c r="I82" s="43"/>
    </row>
    <row r="83" spans="2:9" ht="24" customHeight="1">
      <c r="B83" s="43"/>
      <c r="C83" s="43"/>
      <c r="D83" s="43"/>
      <c r="E83" s="43"/>
      <c r="F83" s="43"/>
      <c r="G83" s="43"/>
      <c r="H83" s="43"/>
      <c r="I83" s="43"/>
    </row>
    <row r="84" spans="2:9" ht="24" customHeight="1">
      <c r="B84" s="43"/>
      <c r="C84" s="43"/>
      <c r="D84" s="43"/>
      <c r="E84" s="43"/>
      <c r="F84" s="43"/>
      <c r="G84" s="43"/>
      <c r="H84" s="43"/>
      <c r="I84" s="43"/>
    </row>
    <row r="85" spans="2:9" ht="24" customHeight="1">
      <c r="B85" s="43"/>
      <c r="C85" s="43"/>
      <c r="D85" s="43"/>
      <c r="E85" s="43"/>
      <c r="F85" s="43"/>
      <c r="G85" s="43"/>
      <c r="H85" s="43"/>
      <c r="I85" s="43"/>
    </row>
    <row r="86" spans="2:9" ht="24" customHeight="1">
      <c r="B86" s="43"/>
      <c r="C86" s="43"/>
      <c r="D86" s="43"/>
      <c r="E86" s="43"/>
      <c r="F86" s="43"/>
      <c r="G86" s="43"/>
      <c r="H86" s="43"/>
      <c r="I86" s="43"/>
    </row>
    <row r="87" spans="2:9">
      <c r="B87" s="43"/>
      <c r="C87" s="43"/>
      <c r="D87" s="43"/>
      <c r="E87" s="43"/>
      <c r="F87" s="43"/>
      <c r="G87" s="43"/>
      <c r="H87" s="43"/>
      <c r="I87" s="43"/>
    </row>
    <row r="88" spans="2:9">
      <c r="B88" s="43"/>
      <c r="C88" s="43"/>
      <c r="D88" s="43"/>
      <c r="E88" s="43"/>
      <c r="F88" s="43"/>
      <c r="G88" s="43"/>
      <c r="H88" s="43"/>
      <c r="I88" s="43"/>
    </row>
    <row r="89" spans="2:9">
      <c r="B89" s="43"/>
      <c r="C89" s="43"/>
      <c r="D89" s="43"/>
      <c r="E89" s="43"/>
      <c r="F89" s="43"/>
      <c r="G89" s="43"/>
      <c r="H89" s="43"/>
      <c r="I89" s="43"/>
    </row>
    <row r="90" spans="2:9">
      <c r="B90" s="43"/>
      <c r="C90" s="43"/>
      <c r="D90" s="43"/>
      <c r="E90" s="43"/>
      <c r="F90" s="43"/>
      <c r="G90" s="43"/>
      <c r="H90" s="43"/>
      <c r="I90" s="43"/>
    </row>
    <row r="91" spans="2:9">
      <c r="B91" s="43"/>
      <c r="C91" s="43"/>
      <c r="D91" s="43"/>
      <c r="E91" s="43"/>
      <c r="F91" s="43"/>
      <c r="G91" s="43"/>
      <c r="H91" s="43"/>
      <c r="I91" s="43"/>
    </row>
    <row r="92" spans="2:9">
      <c r="B92" s="43"/>
      <c r="C92" s="43"/>
      <c r="D92" s="43"/>
      <c r="E92" s="43"/>
      <c r="F92" s="43"/>
      <c r="G92" s="43"/>
      <c r="H92" s="43"/>
      <c r="I92" s="43"/>
    </row>
    <row r="93" spans="2:9">
      <c r="B93" s="43"/>
      <c r="C93" s="43"/>
      <c r="D93" s="43"/>
      <c r="E93" s="43"/>
      <c r="F93" s="43"/>
      <c r="G93" s="43"/>
      <c r="H93" s="43"/>
      <c r="I93" s="43"/>
    </row>
    <row r="94" spans="2:9">
      <c r="B94" s="43"/>
      <c r="C94" s="43"/>
      <c r="D94" s="43"/>
      <c r="E94" s="43"/>
      <c r="F94" s="43"/>
      <c r="G94" s="43"/>
      <c r="H94" s="43"/>
      <c r="I94" s="43"/>
    </row>
    <row r="95" spans="2:9">
      <c r="B95" s="43"/>
      <c r="C95" s="43"/>
      <c r="D95" s="43"/>
      <c r="E95" s="43"/>
      <c r="F95" s="43"/>
      <c r="G95" s="43"/>
      <c r="H95" s="43"/>
      <c r="I95" s="43"/>
    </row>
    <row r="96" spans="2:9">
      <c r="B96" s="43"/>
      <c r="C96" s="43"/>
      <c r="D96" s="43"/>
      <c r="E96" s="43"/>
      <c r="F96" s="43"/>
      <c r="G96" s="43"/>
      <c r="H96" s="43"/>
      <c r="I96" s="43"/>
    </row>
    <row r="97" spans="2:9">
      <c r="B97" s="43"/>
      <c r="C97" s="43"/>
      <c r="D97" s="43"/>
      <c r="E97" s="43"/>
      <c r="F97" s="43"/>
      <c r="G97" s="43"/>
      <c r="H97" s="43"/>
      <c r="I97" s="43"/>
    </row>
    <row r="98" spans="2:9">
      <c r="B98" s="43"/>
      <c r="C98" s="43"/>
      <c r="D98" s="43"/>
      <c r="E98" s="43"/>
      <c r="F98" s="43"/>
      <c r="G98" s="43"/>
      <c r="H98" s="43"/>
      <c r="I98" s="43"/>
    </row>
    <row r="99" spans="2:9">
      <c r="B99" s="43"/>
      <c r="C99" s="43"/>
      <c r="D99" s="43"/>
      <c r="E99" s="43"/>
      <c r="F99" s="43"/>
      <c r="G99" s="43"/>
      <c r="H99" s="43"/>
      <c r="I99" s="43"/>
    </row>
    <row r="100" spans="2:9">
      <c r="B100" s="43"/>
      <c r="C100" s="43"/>
      <c r="D100" s="43"/>
      <c r="E100" s="43"/>
      <c r="F100" s="43"/>
      <c r="G100" s="43"/>
      <c r="H100" s="43"/>
      <c r="I100" s="43"/>
    </row>
    <row r="101" spans="2:9">
      <c r="B101" s="43"/>
      <c r="C101" s="43"/>
      <c r="D101" s="43"/>
      <c r="E101" s="43"/>
      <c r="F101" s="43"/>
      <c r="G101" s="43"/>
      <c r="H101" s="43"/>
      <c r="I101" s="43"/>
    </row>
    <row r="102" spans="2:9">
      <c r="B102" s="43"/>
      <c r="C102" s="43"/>
      <c r="D102" s="43"/>
      <c r="E102" s="43"/>
      <c r="F102" s="43"/>
      <c r="G102" s="43"/>
      <c r="H102" s="43"/>
      <c r="I102" s="43"/>
    </row>
    <row r="103" spans="2:9">
      <c r="B103" s="43"/>
      <c r="C103" s="43"/>
      <c r="D103" s="43"/>
      <c r="E103" s="43"/>
      <c r="F103" s="43"/>
      <c r="G103" s="43"/>
      <c r="H103" s="43"/>
      <c r="I103" s="43"/>
    </row>
    <row r="104" spans="2:9">
      <c r="B104" s="43"/>
      <c r="C104" s="43"/>
      <c r="D104" s="43"/>
      <c r="E104" s="43"/>
      <c r="F104" s="43"/>
      <c r="G104" s="43"/>
      <c r="H104" s="43"/>
      <c r="I104" s="43"/>
    </row>
    <row r="105" spans="2:9">
      <c r="B105" s="43"/>
      <c r="C105" s="43"/>
      <c r="D105" s="43"/>
      <c r="E105" s="43"/>
      <c r="F105" s="43"/>
      <c r="G105" s="43"/>
      <c r="H105" s="43"/>
      <c r="I105" s="43"/>
    </row>
    <row r="106" spans="2:9">
      <c r="B106" s="43"/>
      <c r="C106" s="43"/>
      <c r="D106" s="43"/>
      <c r="E106" s="43"/>
      <c r="F106" s="43"/>
      <c r="G106" s="43"/>
      <c r="H106" s="43"/>
      <c r="I106" s="43"/>
    </row>
    <row r="107" spans="2:9">
      <c r="B107" s="43"/>
      <c r="C107" s="43"/>
      <c r="D107" s="43"/>
      <c r="E107" s="43"/>
      <c r="F107" s="43"/>
      <c r="G107" s="43"/>
      <c r="H107" s="43"/>
      <c r="I107" s="43"/>
    </row>
    <row r="108" spans="2:9">
      <c r="B108" s="43"/>
      <c r="C108" s="43"/>
      <c r="D108" s="43"/>
      <c r="E108" s="43"/>
      <c r="F108" s="43"/>
      <c r="G108" s="43"/>
      <c r="H108" s="43"/>
      <c r="I108" s="43"/>
    </row>
    <row r="109" spans="2:9">
      <c r="B109" s="43"/>
      <c r="C109" s="43"/>
      <c r="D109" s="43"/>
      <c r="E109" s="43"/>
      <c r="F109" s="43"/>
      <c r="G109" s="43"/>
      <c r="H109" s="43"/>
      <c r="I109" s="43"/>
    </row>
    <row r="110" spans="2:9">
      <c r="B110" s="43"/>
      <c r="C110" s="43"/>
      <c r="D110" s="43"/>
      <c r="E110" s="43"/>
      <c r="F110" s="43"/>
      <c r="G110" s="43"/>
      <c r="H110" s="43"/>
      <c r="I110" s="43"/>
    </row>
    <row r="111" spans="2:9">
      <c r="B111" s="43"/>
      <c r="C111" s="43"/>
      <c r="D111" s="43"/>
      <c r="E111" s="43"/>
      <c r="F111" s="43"/>
      <c r="G111" s="43"/>
      <c r="H111" s="43"/>
      <c r="I111" s="43"/>
    </row>
    <row r="112" spans="2:9">
      <c r="B112" s="43"/>
      <c r="C112" s="43"/>
      <c r="D112" s="43"/>
      <c r="E112" s="43"/>
      <c r="F112" s="43"/>
      <c r="G112" s="43"/>
      <c r="H112" s="43"/>
      <c r="I112" s="43"/>
    </row>
    <row r="113" spans="2:9">
      <c r="B113" s="43"/>
      <c r="C113" s="43"/>
      <c r="D113" s="43"/>
      <c r="E113" s="43"/>
      <c r="F113" s="43"/>
      <c r="G113" s="43"/>
      <c r="H113" s="43"/>
      <c r="I113" s="43"/>
    </row>
    <row r="114" spans="2:9">
      <c r="B114" s="43"/>
      <c r="C114" s="43"/>
      <c r="D114" s="43"/>
      <c r="E114" s="43"/>
      <c r="F114" s="43"/>
      <c r="G114" s="43"/>
      <c r="H114" s="43"/>
      <c r="I114" s="43"/>
    </row>
    <row r="115" spans="2:9">
      <c r="B115" s="43"/>
      <c r="C115" s="43"/>
      <c r="D115" s="43"/>
      <c r="E115" s="43"/>
      <c r="F115" s="43"/>
      <c r="G115" s="43"/>
      <c r="H115" s="43"/>
      <c r="I115" s="43"/>
    </row>
    <row r="116" spans="2:9">
      <c r="B116" s="43"/>
      <c r="C116" s="43"/>
      <c r="D116" s="43"/>
      <c r="E116" s="43"/>
      <c r="F116" s="43"/>
      <c r="G116" s="43"/>
      <c r="H116" s="43"/>
      <c r="I116" s="43"/>
    </row>
    <row r="117" spans="2:9">
      <c r="B117" s="43"/>
      <c r="C117" s="43"/>
      <c r="D117" s="43"/>
      <c r="E117" s="43"/>
      <c r="F117" s="43"/>
      <c r="G117" s="43"/>
      <c r="H117" s="43"/>
      <c r="I117" s="43"/>
    </row>
    <row r="118" spans="2:9">
      <c r="B118" s="43"/>
      <c r="C118" s="43"/>
      <c r="D118" s="43"/>
      <c r="E118" s="43"/>
      <c r="F118" s="43"/>
      <c r="G118" s="43"/>
      <c r="H118" s="43"/>
      <c r="I118" s="43"/>
    </row>
    <row r="119" spans="2:9">
      <c r="B119" s="43"/>
      <c r="C119" s="43"/>
      <c r="D119" s="43"/>
      <c r="E119" s="43"/>
      <c r="F119" s="43"/>
      <c r="G119" s="43"/>
      <c r="H119" s="43"/>
      <c r="I119" s="43"/>
    </row>
    <row r="120" spans="2:9">
      <c r="B120" s="43"/>
      <c r="C120" s="43"/>
      <c r="D120" s="43"/>
      <c r="E120" s="43"/>
      <c r="F120" s="43"/>
      <c r="G120" s="43"/>
      <c r="H120" s="43"/>
      <c r="I120" s="43"/>
    </row>
    <row r="121" spans="2:9">
      <c r="B121" s="43"/>
      <c r="C121" s="43"/>
      <c r="D121" s="43"/>
      <c r="E121" s="43"/>
      <c r="F121" s="43"/>
      <c r="G121" s="43"/>
      <c r="H121" s="43"/>
      <c r="I121" s="43"/>
    </row>
    <row r="122" spans="2:9">
      <c r="B122" s="43"/>
      <c r="C122" s="43"/>
      <c r="D122" s="43"/>
      <c r="E122" s="43"/>
      <c r="F122" s="43"/>
      <c r="G122" s="43"/>
      <c r="H122" s="43"/>
      <c r="I122" s="43"/>
    </row>
    <row r="123" spans="2:9">
      <c r="B123" s="43"/>
      <c r="C123" s="43"/>
      <c r="D123" s="43"/>
      <c r="E123" s="43"/>
      <c r="F123" s="43"/>
      <c r="G123" s="43"/>
      <c r="H123" s="43"/>
      <c r="I123" s="43"/>
    </row>
    <row r="124" spans="2:9">
      <c r="B124" s="43"/>
      <c r="C124" s="43"/>
      <c r="D124" s="43"/>
      <c r="E124" s="43"/>
      <c r="F124" s="43"/>
      <c r="G124" s="43"/>
      <c r="H124" s="43"/>
      <c r="I124" s="43"/>
    </row>
    <row r="125" spans="2:9">
      <c r="B125" s="43"/>
      <c r="C125" s="43"/>
      <c r="D125" s="43"/>
      <c r="E125" s="43"/>
      <c r="F125" s="43"/>
      <c r="G125" s="43"/>
      <c r="H125" s="43"/>
      <c r="I125" s="43"/>
    </row>
    <row r="126" spans="2:9">
      <c r="B126" s="43"/>
      <c r="C126" s="43"/>
      <c r="D126" s="43"/>
      <c r="E126" s="43"/>
      <c r="F126" s="43"/>
      <c r="G126" s="43"/>
      <c r="H126" s="43"/>
      <c r="I126" s="43"/>
    </row>
    <row r="127" spans="2:9">
      <c r="B127" s="43"/>
      <c r="C127" s="43"/>
      <c r="D127" s="43"/>
      <c r="E127" s="43"/>
      <c r="F127" s="43"/>
      <c r="G127" s="43"/>
      <c r="H127" s="43"/>
      <c r="I127" s="43"/>
    </row>
  </sheetData>
  <mergeCells count="1">
    <mergeCell ref="C5:I5"/>
  </mergeCells>
  <pageMargins left="0.39370078740157483" right="0.39370078740157483" top="0.78740157480314965" bottom="0.39370078740157483" header="0.19685039370078741" footer="0.19685039370078741"/>
  <pageSetup paperSize="9" scale="85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>
  <sheetPr>
    <tabColor rgb="FF00B050"/>
  </sheetPr>
  <dimension ref="A1:M49"/>
  <sheetViews>
    <sheetView workbookViewId="0">
      <selection activeCell="E20" sqref="E20"/>
    </sheetView>
  </sheetViews>
  <sheetFormatPr defaultRowHeight="21"/>
  <cols>
    <col min="1" max="1" width="27.5" style="47" customWidth="1"/>
    <col min="2" max="2" width="10" style="38" customWidth="1"/>
    <col min="3" max="3" width="14.25" style="38" customWidth="1"/>
    <col min="4" max="4" width="14.125" style="38" customWidth="1"/>
    <col min="5" max="5" width="12" style="38" customWidth="1"/>
    <col min="6" max="6" width="20.5" style="38" customWidth="1"/>
    <col min="7" max="7" width="16.125" style="38" customWidth="1"/>
    <col min="8" max="8" width="14.25" style="38" customWidth="1"/>
    <col min="9" max="9" width="14.5" style="38" customWidth="1"/>
    <col min="10" max="10" width="9.75" style="38" customWidth="1"/>
    <col min="11" max="16384" width="9" style="38"/>
  </cols>
  <sheetData>
    <row r="1" spans="1:13" s="39" customFormat="1" ht="24" customHeight="1">
      <c r="A1" s="116" t="s">
        <v>1265</v>
      </c>
      <c r="H1" s="51"/>
    </row>
    <row r="2" spans="1:13" s="39" customFormat="1" ht="24" customHeight="1">
      <c r="A2" s="116" t="s">
        <v>1266</v>
      </c>
      <c r="H2" s="877"/>
      <c r="I2" s="647"/>
    </row>
    <row r="3" spans="1:13" s="37" customFormat="1" ht="24" customHeight="1"/>
    <row r="4" spans="1:13" s="77" customFormat="1" ht="24" customHeight="1">
      <c r="A4" s="120"/>
      <c r="B4" s="365"/>
      <c r="C4" s="365" t="s">
        <v>1267</v>
      </c>
      <c r="D4" s="365" t="s">
        <v>1268</v>
      </c>
      <c r="E4" s="1087" t="s">
        <v>1630</v>
      </c>
      <c r="F4" s="1088"/>
      <c r="G4" s="1088"/>
      <c r="H4" s="1088"/>
      <c r="I4" s="1088"/>
      <c r="J4" s="1088"/>
    </row>
    <row r="5" spans="1:13" s="77" customFormat="1" ht="24" customHeight="1">
      <c r="A5" s="473"/>
      <c r="B5" s="435"/>
      <c r="C5" s="435" t="s">
        <v>1269</v>
      </c>
      <c r="D5" s="435" t="s">
        <v>1269</v>
      </c>
      <c r="E5" s="1092" t="s">
        <v>1270</v>
      </c>
      <c r="F5" s="1129"/>
      <c r="G5" s="1129"/>
      <c r="H5" s="1129"/>
      <c r="I5" s="1129"/>
      <c r="J5" s="1129"/>
    </row>
    <row r="6" spans="1:13" s="37" customFormat="1" ht="24" customHeight="1">
      <c r="A6" s="890"/>
      <c r="C6" s="435" t="s">
        <v>1271</v>
      </c>
      <c r="D6" s="435" t="s">
        <v>1271</v>
      </c>
      <c r="E6" s="365"/>
      <c r="F6" s="516" t="s">
        <v>1782</v>
      </c>
      <c r="G6" s="430" t="s">
        <v>1273</v>
      </c>
      <c r="H6" s="365" t="s">
        <v>1274</v>
      </c>
      <c r="I6" s="430" t="s">
        <v>1275</v>
      </c>
    </row>
    <row r="7" spans="1:13" s="37" customFormat="1" ht="24" customHeight="1">
      <c r="A7" s="121" t="s">
        <v>63</v>
      </c>
      <c r="C7" s="300" t="s">
        <v>1276</v>
      </c>
      <c r="D7" s="875" t="s">
        <v>1277</v>
      </c>
      <c r="E7" s="480"/>
      <c r="F7" s="516" t="s">
        <v>1783</v>
      </c>
      <c r="G7" s="434" t="s">
        <v>1279</v>
      </c>
      <c r="H7" s="435" t="s">
        <v>1280</v>
      </c>
      <c r="I7" s="434" t="s">
        <v>1281</v>
      </c>
      <c r="J7" s="574"/>
    </row>
    <row r="8" spans="1:13" s="37" customFormat="1" ht="24" customHeight="1">
      <c r="A8" s="880" t="s">
        <v>1780</v>
      </c>
      <c r="B8" s="435" t="s">
        <v>118</v>
      </c>
      <c r="C8" s="300" t="s">
        <v>1282</v>
      </c>
      <c r="D8" s="875" t="s">
        <v>1778</v>
      </c>
      <c r="E8" s="517" t="s">
        <v>990</v>
      </c>
      <c r="F8" s="516" t="s">
        <v>1784</v>
      </c>
      <c r="G8" s="434" t="s">
        <v>1283</v>
      </c>
      <c r="H8" s="875" t="s">
        <v>1792</v>
      </c>
      <c r="I8" s="434" t="s">
        <v>1284</v>
      </c>
      <c r="J8" s="521" t="s">
        <v>989</v>
      </c>
    </row>
    <row r="9" spans="1:13" s="37" customFormat="1" ht="24" customHeight="1">
      <c r="A9" s="881" t="s">
        <v>1781</v>
      </c>
      <c r="B9" s="432" t="s">
        <v>36</v>
      </c>
      <c r="C9" s="300" t="s">
        <v>1285</v>
      </c>
      <c r="D9" s="875" t="s">
        <v>1779</v>
      </c>
      <c r="E9" s="480" t="s">
        <v>1278</v>
      </c>
      <c r="F9" s="893" t="s">
        <v>1788</v>
      </c>
      <c r="G9" s="434" t="s">
        <v>1272</v>
      </c>
      <c r="H9" s="435" t="s">
        <v>1287</v>
      </c>
      <c r="I9" s="434" t="s">
        <v>1288</v>
      </c>
      <c r="J9" s="441" t="s">
        <v>85</v>
      </c>
    </row>
    <row r="10" spans="1:13" s="37" customFormat="1" ht="24" customHeight="1">
      <c r="A10" s="127"/>
      <c r="B10" s="435"/>
      <c r="C10" s="300" t="s">
        <v>1286</v>
      </c>
      <c r="D10" s="875" t="s">
        <v>1289</v>
      </c>
      <c r="E10" s="480"/>
      <c r="F10" s="893" t="s">
        <v>1785</v>
      </c>
      <c r="G10" s="876" t="s">
        <v>1789</v>
      </c>
      <c r="H10" s="435" t="s">
        <v>1290</v>
      </c>
      <c r="I10" s="432" t="s">
        <v>1291</v>
      </c>
      <c r="J10" s="438"/>
    </row>
    <row r="11" spans="1:13" s="37" customFormat="1" ht="24" customHeight="1">
      <c r="A11" s="123"/>
      <c r="B11" s="432"/>
      <c r="C11" s="300" t="s">
        <v>1289</v>
      </c>
      <c r="D11" s="891"/>
      <c r="E11" s="432"/>
      <c r="F11" s="894" t="s">
        <v>1786</v>
      </c>
      <c r="G11" s="875" t="s">
        <v>1790</v>
      </c>
      <c r="H11" s="432" t="s">
        <v>1292</v>
      </c>
      <c r="I11" s="432" t="s">
        <v>1293</v>
      </c>
      <c r="J11" s="441"/>
    </row>
    <row r="12" spans="1:13" s="37" customFormat="1" ht="44.25" customHeight="1">
      <c r="A12" s="131"/>
      <c r="B12" s="432"/>
      <c r="C12" s="300"/>
      <c r="D12" s="892"/>
      <c r="E12" s="432"/>
      <c r="F12" s="895" t="s">
        <v>1787</v>
      </c>
      <c r="G12" s="875" t="s">
        <v>1791</v>
      </c>
      <c r="H12" s="875" t="s">
        <v>1793</v>
      </c>
      <c r="I12" s="875" t="s">
        <v>1294</v>
      </c>
      <c r="J12" s="441"/>
      <c r="M12" s="86"/>
    </row>
    <row r="13" spans="1:13" ht="24" customHeight="1">
      <c r="A13" s="137" t="s">
        <v>1264</v>
      </c>
      <c r="B13" s="594">
        <f>SUM(B14:B21)</f>
        <v>145056</v>
      </c>
      <c r="C13" s="813">
        <f>SUM(C14:C21)</f>
        <v>56384</v>
      </c>
      <c r="D13" s="811">
        <f t="shared" ref="D13:I13" si="0">SUM(D14:D21)</f>
        <v>88672</v>
      </c>
      <c r="E13" s="811">
        <f t="shared" si="0"/>
        <v>25629</v>
      </c>
      <c r="F13" s="811">
        <f t="shared" si="0"/>
        <v>21953</v>
      </c>
      <c r="G13" s="811">
        <f t="shared" si="0"/>
        <v>58892</v>
      </c>
      <c r="H13" s="813">
        <f t="shared" si="0"/>
        <v>6841</v>
      </c>
      <c r="I13" s="813">
        <f t="shared" si="0"/>
        <v>1707</v>
      </c>
      <c r="J13" s="812">
        <f>SUM(J14:J21)</f>
        <v>1338</v>
      </c>
    </row>
    <row r="14" spans="1:13" ht="24" customHeight="1">
      <c r="A14" s="85" t="s">
        <v>52</v>
      </c>
      <c r="B14" s="45">
        <f>C14+D14</f>
        <v>10841</v>
      </c>
      <c r="C14" s="595">
        <v>8128</v>
      </c>
      <c r="D14" s="565">
        <v>2713</v>
      </c>
      <c r="E14" s="565">
        <v>705</v>
      </c>
      <c r="F14" s="565">
        <v>724</v>
      </c>
      <c r="G14" s="565">
        <v>1508</v>
      </c>
      <c r="H14" s="595">
        <v>293</v>
      </c>
      <c r="I14" s="595">
        <v>57</v>
      </c>
      <c r="J14" s="28">
        <v>70</v>
      </c>
    </row>
    <row r="15" spans="1:13" ht="24" customHeight="1">
      <c r="A15" s="85" t="s">
        <v>1216</v>
      </c>
      <c r="B15" s="45">
        <f t="shared" ref="B15:B21" si="1">C15+D15</f>
        <v>26193</v>
      </c>
      <c r="C15" s="595">
        <v>12547</v>
      </c>
      <c r="D15" s="565">
        <v>13646</v>
      </c>
      <c r="E15" s="565">
        <v>4312</v>
      </c>
      <c r="F15" s="565">
        <v>3168</v>
      </c>
      <c r="G15" s="565">
        <v>8177</v>
      </c>
      <c r="H15" s="595">
        <v>996</v>
      </c>
      <c r="I15" s="595">
        <v>280</v>
      </c>
      <c r="J15" s="28">
        <v>235</v>
      </c>
    </row>
    <row r="16" spans="1:13" ht="24" customHeight="1">
      <c r="A16" s="85" t="s">
        <v>1217</v>
      </c>
      <c r="B16" s="45">
        <f t="shared" si="1"/>
        <v>20604</v>
      </c>
      <c r="C16" s="595">
        <v>7278</v>
      </c>
      <c r="D16" s="565">
        <v>13326</v>
      </c>
      <c r="E16" s="565">
        <v>3917</v>
      </c>
      <c r="F16" s="565">
        <v>3143</v>
      </c>
      <c r="G16" s="565">
        <v>8610</v>
      </c>
      <c r="H16" s="595">
        <v>992</v>
      </c>
      <c r="I16" s="595">
        <v>222</v>
      </c>
      <c r="J16" s="28">
        <v>183</v>
      </c>
    </row>
    <row r="17" spans="1:10" ht="24" customHeight="1">
      <c r="A17" s="85" t="s">
        <v>1218</v>
      </c>
      <c r="B17" s="45">
        <f t="shared" si="1"/>
        <v>40962</v>
      </c>
      <c r="C17" s="595">
        <v>13364</v>
      </c>
      <c r="D17" s="565">
        <v>27598</v>
      </c>
      <c r="E17" s="565">
        <v>7640</v>
      </c>
      <c r="F17" s="565">
        <v>6864</v>
      </c>
      <c r="G17" s="565">
        <v>18619</v>
      </c>
      <c r="H17" s="595">
        <v>2161</v>
      </c>
      <c r="I17" s="595">
        <v>557</v>
      </c>
      <c r="J17" s="28">
        <v>340</v>
      </c>
    </row>
    <row r="18" spans="1:10" ht="24" customHeight="1">
      <c r="A18" s="85" t="s">
        <v>177</v>
      </c>
      <c r="B18" s="45">
        <f t="shared" si="1"/>
        <v>32632</v>
      </c>
      <c r="C18" s="595">
        <v>10233</v>
      </c>
      <c r="D18" s="565">
        <v>22399</v>
      </c>
      <c r="E18" s="565">
        <v>6371</v>
      </c>
      <c r="F18" s="565">
        <v>5812</v>
      </c>
      <c r="G18" s="565">
        <v>15574</v>
      </c>
      <c r="H18" s="595">
        <v>1681</v>
      </c>
      <c r="I18" s="595">
        <v>431</v>
      </c>
      <c r="J18" s="28">
        <v>318</v>
      </c>
    </row>
    <row r="19" spans="1:10" ht="24" customHeight="1">
      <c r="A19" s="85" t="s">
        <v>178</v>
      </c>
      <c r="B19" s="45">
        <f t="shared" si="1"/>
        <v>9036</v>
      </c>
      <c r="C19" s="595">
        <v>3105</v>
      </c>
      <c r="D19" s="565">
        <v>5931</v>
      </c>
      <c r="E19" s="565">
        <v>1684</v>
      </c>
      <c r="F19" s="565">
        <v>1492</v>
      </c>
      <c r="G19" s="565">
        <v>4279</v>
      </c>
      <c r="H19" s="595">
        <v>532</v>
      </c>
      <c r="I19" s="595">
        <v>103</v>
      </c>
      <c r="J19" s="28">
        <v>132</v>
      </c>
    </row>
    <row r="20" spans="1:10" ht="24" customHeight="1">
      <c r="A20" s="85" t="s">
        <v>179</v>
      </c>
      <c r="B20" s="45">
        <f t="shared" si="1"/>
        <v>4312</v>
      </c>
      <c r="C20" s="595">
        <v>1436</v>
      </c>
      <c r="D20" s="565">
        <v>2876</v>
      </c>
      <c r="E20" s="565">
        <v>924</v>
      </c>
      <c r="F20" s="565">
        <v>714</v>
      </c>
      <c r="G20" s="565">
        <v>2021</v>
      </c>
      <c r="H20" s="595">
        <v>174</v>
      </c>
      <c r="I20" s="595">
        <v>49</v>
      </c>
      <c r="J20" s="28">
        <v>56</v>
      </c>
    </row>
    <row r="21" spans="1:10" ht="24" customHeight="1">
      <c r="A21" s="115" t="s">
        <v>787</v>
      </c>
      <c r="B21" s="114">
        <f t="shared" si="1"/>
        <v>476</v>
      </c>
      <c r="C21" s="801">
        <v>293</v>
      </c>
      <c r="D21" s="560">
        <v>183</v>
      </c>
      <c r="E21" s="560">
        <v>76</v>
      </c>
      <c r="F21" s="560">
        <v>36</v>
      </c>
      <c r="G21" s="560">
        <v>104</v>
      </c>
      <c r="H21" s="801">
        <v>12</v>
      </c>
      <c r="I21" s="801">
        <v>8</v>
      </c>
      <c r="J21" s="467">
        <v>4</v>
      </c>
    </row>
    <row r="22" spans="1:10">
      <c r="B22" s="43"/>
      <c r="C22" s="43"/>
      <c r="D22" s="43"/>
      <c r="E22" s="43"/>
      <c r="F22" s="43"/>
      <c r="G22" s="43"/>
      <c r="H22" s="43"/>
      <c r="I22" s="43"/>
      <c r="J22" s="43"/>
    </row>
    <row r="23" spans="1:10">
      <c r="A23" s="43" t="s">
        <v>1628</v>
      </c>
      <c r="B23" s="43"/>
      <c r="C23" s="43"/>
      <c r="D23" s="43"/>
      <c r="E23" s="43"/>
      <c r="F23" s="43"/>
      <c r="G23" s="43"/>
      <c r="H23" s="43"/>
      <c r="I23" s="43"/>
      <c r="J23" s="43"/>
    </row>
    <row r="24" spans="1:10">
      <c r="A24" s="43" t="s">
        <v>1629</v>
      </c>
      <c r="B24" s="43"/>
      <c r="C24" s="43"/>
      <c r="D24" s="43"/>
      <c r="E24" s="43"/>
      <c r="F24" s="43"/>
      <c r="G24" s="43"/>
      <c r="H24" s="43"/>
      <c r="I24" s="43"/>
      <c r="J24" s="43"/>
    </row>
    <row r="25" spans="1:10">
      <c r="B25" s="43"/>
      <c r="C25" s="43"/>
      <c r="D25" s="43"/>
      <c r="E25" s="43"/>
      <c r="F25" s="43"/>
      <c r="G25" s="43"/>
      <c r="H25" s="43"/>
      <c r="I25" s="43"/>
      <c r="J25" s="43"/>
    </row>
    <row r="26" spans="1:10">
      <c r="B26" s="43"/>
      <c r="C26" s="43"/>
      <c r="D26" s="43"/>
      <c r="E26" s="43"/>
      <c r="F26" s="43"/>
      <c r="G26" s="43"/>
      <c r="H26" s="43"/>
      <c r="I26" s="43"/>
      <c r="J26" s="43"/>
    </row>
    <row r="27" spans="1:10">
      <c r="B27" s="43"/>
      <c r="C27" s="43"/>
      <c r="D27" s="43"/>
      <c r="E27" s="43"/>
      <c r="F27" s="43"/>
      <c r="G27" s="43"/>
      <c r="H27" s="43"/>
      <c r="I27" s="43"/>
      <c r="J27" s="43"/>
    </row>
    <row r="28" spans="1:10">
      <c r="B28" s="43"/>
      <c r="C28" s="43"/>
      <c r="D28" s="43"/>
      <c r="E28" s="43"/>
      <c r="F28" s="43"/>
      <c r="G28" s="43"/>
      <c r="H28" s="43"/>
      <c r="I28" s="43"/>
      <c r="J28" s="43"/>
    </row>
    <row r="29" spans="1:10">
      <c r="B29" s="43"/>
      <c r="C29" s="43"/>
      <c r="D29" s="43"/>
      <c r="E29" s="43"/>
      <c r="F29" s="43"/>
      <c r="G29" s="43"/>
      <c r="H29" s="43"/>
      <c r="I29" s="43"/>
      <c r="J29" s="43"/>
    </row>
    <row r="30" spans="1:10">
      <c r="B30" s="43"/>
      <c r="C30" s="43"/>
      <c r="D30" s="43"/>
      <c r="E30" s="43"/>
      <c r="F30" s="43"/>
      <c r="G30" s="43"/>
      <c r="H30" s="43"/>
      <c r="I30" s="43"/>
      <c r="J30" s="43"/>
    </row>
    <row r="31" spans="1:10">
      <c r="B31" s="43"/>
      <c r="C31" s="43"/>
      <c r="D31" s="43"/>
      <c r="E31" s="43"/>
      <c r="F31" s="43"/>
      <c r="G31" s="43"/>
      <c r="H31" s="43"/>
      <c r="I31" s="43"/>
      <c r="J31" s="43"/>
    </row>
    <row r="32" spans="1:10">
      <c r="B32" s="43"/>
      <c r="C32" s="43"/>
      <c r="D32" s="43"/>
      <c r="E32" s="43"/>
      <c r="F32" s="43"/>
      <c r="G32" s="43"/>
      <c r="H32" s="43"/>
      <c r="I32" s="43"/>
      <c r="J32" s="43"/>
    </row>
    <row r="33" spans="2:10">
      <c r="B33" s="43"/>
      <c r="C33" s="43"/>
      <c r="D33" s="43"/>
      <c r="E33" s="43"/>
      <c r="F33" s="43"/>
      <c r="G33" s="43"/>
      <c r="H33" s="43"/>
      <c r="I33" s="43"/>
      <c r="J33" s="43"/>
    </row>
    <row r="34" spans="2:10">
      <c r="B34" s="43"/>
      <c r="C34" s="43"/>
      <c r="D34" s="43"/>
      <c r="E34" s="43"/>
      <c r="F34" s="43"/>
      <c r="G34" s="43"/>
      <c r="H34" s="43"/>
      <c r="I34" s="43"/>
      <c r="J34" s="43"/>
    </row>
    <row r="35" spans="2:10">
      <c r="B35" s="43"/>
      <c r="C35" s="43"/>
      <c r="D35" s="43"/>
      <c r="E35" s="43"/>
      <c r="F35" s="43"/>
      <c r="G35" s="43"/>
      <c r="H35" s="43"/>
      <c r="I35" s="43"/>
      <c r="J35" s="43"/>
    </row>
    <row r="36" spans="2:10">
      <c r="B36" s="43"/>
      <c r="C36" s="43"/>
      <c r="D36" s="43"/>
      <c r="E36" s="43"/>
      <c r="F36" s="43"/>
      <c r="G36" s="43"/>
      <c r="H36" s="43"/>
      <c r="I36" s="43"/>
      <c r="J36" s="43"/>
    </row>
    <row r="37" spans="2:10">
      <c r="B37" s="43"/>
      <c r="C37" s="43"/>
      <c r="D37" s="43"/>
      <c r="E37" s="43"/>
      <c r="F37" s="43"/>
      <c r="G37" s="43"/>
      <c r="H37" s="43"/>
      <c r="I37" s="43"/>
      <c r="J37" s="43"/>
    </row>
    <row r="38" spans="2:10">
      <c r="B38" s="43"/>
      <c r="C38" s="43"/>
      <c r="D38" s="43"/>
      <c r="E38" s="43"/>
      <c r="F38" s="43"/>
      <c r="G38" s="43"/>
      <c r="H38" s="43"/>
      <c r="I38" s="43"/>
      <c r="J38" s="43"/>
    </row>
    <row r="39" spans="2:10">
      <c r="B39" s="43"/>
      <c r="C39" s="43"/>
      <c r="D39" s="43"/>
      <c r="E39" s="43"/>
      <c r="F39" s="43"/>
      <c r="G39" s="43"/>
      <c r="H39" s="43"/>
      <c r="I39" s="43"/>
      <c r="J39" s="43"/>
    </row>
    <row r="40" spans="2:10">
      <c r="B40" s="43"/>
      <c r="C40" s="43"/>
      <c r="D40" s="43"/>
      <c r="E40" s="43"/>
      <c r="F40" s="43"/>
      <c r="G40" s="43"/>
      <c r="H40" s="43"/>
      <c r="I40" s="43"/>
      <c r="J40" s="43"/>
    </row>
    <row r="41" spans="2:10">
      <c r="B41" s="43"/>
      <c r="C41" s="43"/>
      <c r="D41" s="43"/>
      <c r="E41" s="43"/>
      <c r="F41" s="43"/>
      <c r="G41" s="43"/>
      <c r="H41" s="43"/>
      <c r="I41" s="43"/>
      <c r="J41" s="43"/>
    </row>
    <row r="42" spans="2:10">
      <c r="B42" s="43"/>
      <c r="C42" s="43"/>
      <c r="D42" s="43"/>
      <c r="E42" s="43"/>
      <c r="F42" s="43"/>
      <c r="G42" s="43"/>
      <c r="H42" s="43"/>
      <c r="I42" s="43"/>
      <c r="J42" s="43"/>
    </row>
    <row r="43" spans="2:10">
      <c r="B43" s="43"/>
      <c r="C43" s="43"/>
      <c r="D43" s="43"/>
      <c r="E43" s="43"/>
      <c r="F43" s="43"/>
      <c r="G43" s="43"/>
      <c r="H43" s="43"/>
      <c r="I43" s="43"/>
      <c r="J43" s="43"/>
    </row>
    <row r="44" spans="2:10">
      <c r="B44" s="43"/>
      <c r="C44" s="43"/>
      <c r="D44" s="43"/>
      <c r="E44" s="43"/>
      <c r="F44" s="43"/>
      <c r="G44" s="43"/>
      <c r="H44" s="43"/>
      <c r="I44" s="43"/>
      <c r="J44" s="43"/>
    </row>
    <row r="45" spans="2:10">
      <c r="B45" s="43"/>
      <c r="C45" s="43"/>
      <c r="D45" s="43"/>
      <c r="E45" s="43"/>
      <c r="F45" s="43"/>
      <c r="G45" s="43"/>
      <c r="H45" s="43"/>
      <c r="I45" s="43"/>
      <c r="J45" s="43"/>
    </row>
    <row r="46" spans="2:10">
      <c r="B46" s="43"/>
      <c r="C46" s="43"/>
      <c r="D46" s="43"/>
      <c r="E46" s="43"/>
      <c r="F46" s="43"/>
      <c r="G46" s="43"/>
      <c r="H46" s="43"/>
      <c r="I46" s="43"/>
      <c r="J46" s="43"/>
    </row>
    <row r="47" spans="2:10">
      <c r="B47" s="43"/>
      <c r="C47" s="43"/>
      <c r="D47" s="43"/>
      <c r="E47" s="43"/>
      <c r="F47" s="43"/>
      <c r="G47" s="43"/>
      <c r="H47" s="43"/>
      <c r="I47" s="43"/>
      <c r="J47" s="43"/>
    </row>
    <row r="48" spans="2:10">
      <c r="B48" s="43"/>
      <c r="C48" s="43"/>
      <c r="D48" s="43"/>
      <c r="E48" s="43"/>
      <c r="F48" s="43"/>
      <c r="G48" s="43"/>
      <c r="H48" s="43"/>
      <c r="I48" s="43"/>
      <c r="J48" s="43"/>
    </row>
    <row r="49" spans="2:10">
      <c r="B49" s="43"/>
      <c r="C49" s="43"/>
      <c r="D49" s="43"/>
      <c r="E49" s="43"/>
      <c r="F49" s="43"/>
      <c r="G49" s="43"/>
      <c r="H49" s="43"/>
      <c r="I49" s="43"/>
      <c r="J49" s="43"/>
    </row>
  </sheetData>
  <mergeCells count="2">
    <mergeCell ref="E4:J4"/>
    <mergeCell ref="E5:J5"/>
  </mergeCells>
  <pageMargins left="0.39370078740157483" right="0.39370078740157483" top="0.78740157480314965" bottom="0.39370078740157483" header="0.19685039370078741" footer="0.19685039370078741"/>
  <pageSetup paperSize="9" scale="85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>
  <sheetPr>
    <tabColor rgb="FF00B050"/>
  </sheetPr>
  <dimension ref="A1:F45"/>
  <sheetViews>
    <sheetView workbookViewId="0">
      <selection activeCell="E20" sqref="E20"/>
    </sheetView>
  </sheetViews>
  <sheetFormatPr defaultRowHeight="21"/>
  <cols>
    <col min="1" max="1" width="30.5" style="47" customWidth="1"/>
    <col min="2" max="2" width="22.125" style="38" customWidth="1"/>
    <col min="3" max="3" width="22.5" style="38" customWidth="1"/>
    <col min="4" max="4" width="21.5" style="38" customWidth="1"/>
    <col min="5" max="5" width="27" style="38" bestFit="1" customWidth="1"/>
    <col min="6" max="6" width="21.75" style="38" customWidth="1"/>
    <col min="7" max="16384" width="9" style="38"/>
  </cols>
  <sheetData>
    <row r="1" spans="1:6" s="37" customFormat="1" ht="24" customHeight="1">
      <c r="A1" s="481" t="s">
        <v>1295</v>
      </c>
    </row>
    <row r="2" spans="1:6" s="37" customFormat="1" ht="24" customHeight="1">
      <c r="A2" s="481" t="s">
        <v>1296</v>
      </c>
      <c r="E2" s="55"/>
    </row>
    <row r="3" spans="1:6" s="39" customFormat="1" ht="24" customHeight="1">
      <c r="A3" s="116" t="s">
        <v>1297</v>
      </c>
    </row>
    <row r="4" spans="1:6" s="39" customFormat="1" ht="24" customHeight="1">
      <c r="A4" s="116" t="s">
        <v>1298</v>
      </c>
    </row>
    <row r="5" spans="1:6" s="37" customFormat="1" ht="24" customHeight="1">
      <c r="C5" s="80"/>
    </row>
    <row r="6" spans="1:6" s="37" customFormat="1" ht="24" customHeight="1">
      <c r="A6" s="120"/>
      <c r="B6" s="1048" t="s">
        <v>118</v>
      </c>
      <c r="C6" s="1132" t="s">
        <v>1299</v>
      </c>
      <c r="D6" s="1133"/>
      <c r="E6" s="1133"/>
      <c r="F6" s="1133"/>
    </row>
    <row r="7" spans="1:6" s="37" customFormat="1" ht="24" customHeight="1">
      <c r="A7" s="121" t="s">
        <v>909</v>
      </c>
      <c r="B7" s="1049"/>
      <c r="C7" s="1048" t="s">
        <v>1300</v>
      </c>
      <c r="D7" s="1132" t="s">
        <v>1301</v>
      </c>
      <c r="E7" s="1133"/>
      <c r="F7" s="1133"/>
    </row>
    <row r="8" spans="1:6" s="37" customFormat="1" ht="24" customHeight="1">
      <c r="A8" s="447" t="s">
        <v>1302</v>
      </c>
      <c r="B8" s="1049"/>
      <c r="C8" s="1049"/>
      <c r="D8" s="433" t="s">
        <v>1303</v>
      </c>
      <c r="E8" s="194" t="s">
        <v>1304</v>
      </c>
      <c r="F8" s="442" t="s">
        <v>1305</v>
      </c>
    </row>
    <row r="9" spans="1:6" s="37" customFormat="1">
      <c r="A9" s="123"/>
      <c r="B9" s="1117" t="s">
        <v>36</v>
      </c>
      <c r="C9" s="1117" t="s">
        <v>1306</v>
      </c>
      <c r="D9" s="439" t="s">
        <v>1307</v>
      </c>
      <c r="E9" s="439" t="s">
        <v>1308</v>
      </c>
      <c r="F9" s="437" t="s">
        <v>1309</v>
      </c>
    </row>
    <row r="10" spans="1:6" s="37" customFormat="1" ht="24" customHeight="1">
      <c r="A10" s="127"/>
      <c r="B10" s="1117"/>
      <c r="C10" s="1117"/>
      <c r="D10" s="439" t="s">
        <v>1310</v>
      </c>
      <c r="E10" s="439" t="s">
        <v>1311</v>
      </c>
      <c r="F10" s="437" t="s">
        <v>1312</v>
      </c>
    </row>
    <row r="11" spans="1:6" ht="24" customHeight="1">
      <c r="A11" s="137" t="s">
        <v>1264</v>
      </c>
      <c r="B11" s="575">
        <f>SUM(B12:B19)</f>
        <v>145056</v>
      </c>
      <c r="C11" s="822">
        <f>SUM(C12:C19)</f>
        <v>66507</v>
      </c>
      <c r="D11" s="822">
        <f t="shared" ref="D11:F11" si="0">SUM(D12:D19)</f>
        <v>46892</v>
      </c>
      <c r="E11" s="822">
        <f>SUM(E12:E19)</f>
        <v>6504</v>
      </c>
      <c r="F11" s="822">
        <f t="shared" si="0"/>
        <v>25153</v>
      </c>
    </row>
    <row r="12" spans="1:6" ht="24" customHeight="1">
      <c r="A12" s="85" t="s">
        <v>176</v>
      </c>
      <c r="B12" s="561">
        <f>C12+D12+E12+F12</f>
        <v>10841</v>
      </c>
      <c r="C12" s="597">
        <v>2321</v>
      </c>
      <c r="D12" s="597">
        <v>1218</v>
      </c>
      <c r="E12" s="597">
        <v>1338</v>
      </c>
      <c r="F12" s="597">
        <v>5964</v>
      </c>
    </row>
    <row r="13" spans="1:6" ht="24" customHeight="1">
      <c r="A13" s="85" t="s">
        <v>1216</v>
      </c>
      <c r="B13" s="561">
        <f t="shared" ref="B13:B19" si="1">C13+D13+E13+F13</f>
        <v>26193</v>
      </c>
      <c r="C13" s="597">
        <v>10179</v>
      </c>
      <c r="D13" s="597">
        <v>7115</v>
      </c>
      <c r="E13" s="597">
        <v>2023</v>
      </c>
      <c r="F13" s="597">
        <v>6876</v>
      </c>
    </row>
    <row r="14" spans="1:6" ht="24" customHeight="1">
      <c r="A14" s="85" t="s">
        <v>1217</v>
      </c>
      <c r="B14" s="561">
        <f t="shared" si="1"/>
        <v>20604</v>
      </c>
      <c r="C14" s="597">
        <v>8587</v>
      </c>
      <c r="D14" s="597">
        <v>7308</v>
      </c>
      <c r="E14" s="597">
        <v>1037</v>
      </c>
      <c r="F14" s="597">
        <v>3672</v>
      </c>
    </row>
    <row r="15" spans="1:6" ht="24" customHeight="1">
      <c r="A15" s="85" t="s">
        <v>1218</v>
      </c>
      <c r="B15" s="561">
        <f t="shared" si="1"/>
        <v>40962</v>
      </c>
      <c r="C15" s="597">
        <v>19324</v>
      </c>
      <c r="D15" s="597">
        <v>15047</v>
      </c>
      <c r="E15" s="597">
        <v>1284</v>
      </c>
      <c r="F15" s="597">
        <v>5307</v>
      </c>
    </row>
    <row r="16" spans="1:6" ht="24" customHeight="1">
      <c r="A16" s="85" t="s">
        <v>177</v>
      </c>
      <c r="B16" s="561">
        <f t="shared" si="1"/>
        <v>32632</v>
      </c>
      <c r="C16" s="597">
        <v>17596</v>
      </c>
      <c r="D16" s="597">
        <v>12037</v>
      </c>
      <c r="E16" s="597">
        <v>577</v>
      </c>
      <c r="F16" s="597">
        <v>2422</v>
      </c>
    </row>
    <row r="17" spans="1:6" ht="24" customHeight="1">
      <c r="A17" s="85" t="s">
        <v>178</v>
      </c>
      <c r="B17" s="561">
        <f t="shared" si="1"/>
        <v>9036</v>
      </c>
      <c r="C17" s="597">
        <v>5424</v>
      </c>
      <c r="D17" s="597">
        <v>2887</v>
      </c>
      <c r="E17" s="597">
        <v>149</v>
      </c>
      <c r="F17" s="597">
        <v>576</v>
      </c>
    </row>
    <row r="18" spans="1:6" ht="24" customHeight="1">
      <c r="A18" s="85" t="s">
        <v>179</v>
      </c>
      <c r="B18" s="561">
        <f t="shared" si="1"/>
        <v>4312</v>
      </c>
      <c r="C18" s="597">
        <v>2738</v>
      </c>
      <c r="D18" s="597">
        <v>1212</v>
      </c>
      <c r="E18" s="597">
        <v>76</v>
      </c>
      <c r="F18" s="597">
        <v>286</v>
      </c>
    </row>
    <row r="19" spans="1:6" ht="24" customHeight="1">
      <c r="A19" s="115" t="s">
        <v>787</v>
      </c>
      <c r="B19" s="562">
        <f t="shared" si="1"/>
        <v>476</v>
      </c>
      <c r="C19" s="820">
        <v>338</v>
      </c>
      <c r="D19" s="820">
        <v>68</v>
      </c>
      <c r="E19" s="820">
        <v>20</v>
      </c>
      <c r="F19" s="820">
        <v>50</v>
      </c>
    </row>
    <row r="20" spans="1:6">
      <c r="B20" s="43"/>
      <c r="C20" s="43"/>
      <c r="D20" s="43"/>
      <c r="E20" s="43"/>
      <c r="F20" s="43"/>
    </row>
    <row r="21" spans="1:6">
      <c r="B21" s="43"/>
      <c r="C21" s="43"/>
      <c r="D21" s="43"/>
      <c r="E21" s="43"/>
      <c r="F21" s="43"/>
    </row>
    <row r="22" spans="1:6">
      <c r="B22" s="43"/>
      <c r="C22" s="43"/>
      <c r="D22" s="43"/>
      <c r="E22" s="43"/>
      <c r="F22" s="43"/>
    </row>
    <row r="23" spans="1:6">
      <c r="B23" s="43"/>
      <c r="C23" s="43"/>
      <c r="D23" s="43"/>
      <c r="E23" s="43"/>
      <c r="F23" s="43"/>
    </row>
    <row r="24" spans="1:6">
      <c r="B24" s="43"/>
      <c r="C24" s="43"/>
      <c r="D24" s="43"/>
      <c r="E24" s="43"/>
      <c r="F24" s="43"/>
    </row>
    <row r="25" spans="1:6">
      <c r="B25" s="43"/>
      <c r="C25" s="43"/>
      <c r="D25" s="43"/>
      <c r="E25" s="43"/>
      <c r="F25" s="43"/>
    </row>
    <row r="26" spans="1:6">
      <c r="B26" s="43"/>
      <c r="C26" s="43"/>
      <c r="D26" s="43"/>
      <c r="E26" s="43"/>
      <c r="F26" s="43"/>
    </row>
    <row r="27" spans="1:6">
      <c r="B27" s="43"/>
      <c r="C27" s="43"/>
      <c r="D27" s="43"/>
      <c r="E27" s="43"/>
      <c r="F27" s="43"/>
    </row>
    <row r="28" spans="1:6">
      <c r="B28" s="43"/>
      <c r="C28" s="43"/>
      <c r="D28" s="43"/>
      <c r="E28" s="43"/>
      <c r="F28" s="43"/>
    </row>
    <row r="29" spans="1:6">
      <c r="B29" s="43"/>
      <c r="C29" s="43"/>
      <c r="D29" s="43"/>
      <c r="E29" s="43"/>
      <c r="F29" s="43"/>
    </row>
    <row r="30" spans="1:6">
      <c r="B30" s="43"/>
      <c r="C30" s="43"/>
      <c r="D30" s="43"/>
      <c r="E30" s="43"/>
      <c r="F30" s="43"/>
    </row>
    <row r="31" spans="1:6">
      <c r="B31" s="43"/>
      <c r="C31" s="43"/>
      <c r="D31" s="43"/>
      <c r="E31" s="43"/>
      <c r="F31" s="43"/>
    </row>
    <row r="32" spans="1:6">
      <c r="B32" s="43"/>
      <c r="C32" s="43"/>
      <c r="D32" s="43"/>
      <c r="E32" s="43"/>
      <c r="F32" s="43"/>
    </row>
    <row r="33" spans="2:6">
      <c r="B33" s="43"/>
      <c r="C33" s="43"/>
      <c r="D33" s="43"/>
      <c r="E33" s="43"/>
      <c r="F33" s="43"/>
    </row>
    <row r="34" spans="2:6">
      <c r="B34" s="43"/>
      <c r="C34" s="43"/>
      <c r="D34" s="43"/>
      <c r="E34" s="43"/>
      <c r="F34" s="43"/>
    </row>
    <row r="35" spans="2:6">
      <c r="B35" s="43"/>
      <c r="C35" s="43"/>
      <c r="D35" s="43"/>
      <c r="E35" s="43"/>
      <c r="F35" s="43"/>
    </row>
    <row r="36" spans="2:6">
      <c r="B36" s="43"/>
      <c r="C36" s="43"/>
      <c r="D36" s="43"/>
      <c r="E36" s="43"/>
      <c r="F36" s="43"/>
    </row>
    <row r="37" spans="2:6">
      <c r="B37" s="43"/>
      <c r="C37" s="43"/>
      <c r="D37" s="43"/>
      <c r="E37" s="43"/>
      <c r="F37" s="43"/>
    </row>
    <row r="38" spans="2:6">
      <c r="B38" s="43"/>
      <c r="C38" s="43"/>
      <c r="D38" s="43"/>
      <c r="E38" s="43"/>
      <c r="F38" s="43"/>
    </row>
    <row r="39" spans="2:6">
      <c r="B39" s="43"/>
      <c r="C39" s="43"/>
      <c r="D39" s="43"/>
      <c r="E39" s="43"/>
      <c r="F39" s="43"/>
    </row>
    <row r="40" spans="2:6">
      <c r="B40" s="43"/>
      <c r="C40" s="43"/>
      <c r="D40" s="43"/>
      <c r="E40" s="43"/>
      <c r="F40" s="43"/>
    </row>
    <row r="41" spans="2:6">
      <c r="B41" s="43"/>
      <c r="C41" s="43"/>
      <c r="D41" s="43"/>
      <c r="E41" s="43"/>
      <c r="F41" s="43"/>
    </row>
    <row r="42" spans="2:6">
      <c r="B42" s="43"/>
      <c r="C42" s="43"/>
      <c r="D42" s="43"/>
      <c r="E42" s="43"/>
      <c r="F42" s="43"/>
    </row>
    <row r="43" spans="2:6">
      <c r="B43" s="43"/>
      <c r="C43" s="43"/>
      <c r="D43" s="43"/>
      <c r="E43" s="43"/>
      <c r="F43" s="43"/>
    </row>
    <row r="44" spans="2:6">
      <c r="B44" s="43"/>
      <c r="C44" s="43"/>
      <c r="D44" s="43"/>
      <c r="E44" s="43"/>
      <c r="F44" s="43"/>
    </row>
    <row r="45" spans="2:6">
      <c r="B45" s="43"/>
      <c r="C45" s="43"/>
      <c r="D45" s="43"/>
      <c r="E45" s="43"/>
      <c r="F45" s="43"/>
    </row>
  </sheetData>
  <mergeCells count="6">
    <mergeCell ref="B6:B8"/>
    <mergeCell ref="C6:F6"/>
    <mergeCell ref="C7:C8"/>
    <mergeCell ref="D7:F7"/>
    <mergeCell ref="B9:B10"/>
    <mergeCell ref="C9:C10"/>
  </mergeCells>
  <pageMargins left="0.39370078740157483" right="0.39370078740157483" top="0.78740157480314965" bottom="0.39370078740157483" header="0.19685039370078741" footer="0.19685039370078741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O23"/>
  <sheetViews>
    <sheetView zoomScale="90" zoomScaleNormal="90" workbookViewId="0">
      <selection activeCell="K24" sqref="K24"/>
    </sheetView>
  </sheetViews>
  <sheetFormatPr defaultRowHeight="21"/>
  <cols>
    <col min="1" max="1" width="15.625" style="3" customWidth="1"/>
    <col min="2" max="2" width="2.625" style="3" customWidth="1"/>
    <col min="3" max="3" width="13" style="3" customWidth="1"/>
    <col min="4" max="4" width="9.875" style="3" customWidth="1"/>
    <col min="5" max="5" width="11" style="3" customWidth="1"/>
    <col min="6" max="6" width="9.625" style="3" customWidth="1"/>
    <col min="7" max="7" width="11" style="3" customWidth="1"/>
    <col min="8" max="9" width="13.625" style="3" customWidth="1"/>
    <col min="10" max="12" width="9.125" style="3" customWidth="1"/>
    <col min="13" max="13" width="9.75" style="3" customWidth="1"/>
    <col min="14" max="15" width="8.625" style="3" bestFit="1" customWidth="1"/>
    <col min="16" max="16384" width="9" style="3"/>
  </cols>
  <sheetData>
    <row r="1" spans="1:15" s="178" customFormat="1" ht="24.75" customHeight="1">
      <c r="A1" s="177" t="s">
        <v>76</v>
      </c>
      <c r="B1" s="177"/>
      <c r="C1" s="177"/>
    </row>
    <row r="2" spans="1:15" s="178" customFormat="1" ht="24.75" customHeight="1">
      <c r="A2" s="177" t="s">
        <v>77</v>
      </c>
      <c r="B2" s="177"/>
      <c r="C2" s="177"/>
      <c r="O2" s="97" t="s">
        <v>57</v>
      </c>
    </row>
    <row r="3" spans="1:15" s="178" customFormat="1" ht="24.75" customHeight="1">
      <c r="A3" s="177" t="s">
        <v>1688</v>
      </c>
      <c r="B3" s="177"/>
      <c r="C3" s="177"/>
      <c r="O3" s="97" t="s">
        <v>59</v>
      </c>
    </row>
    <row r="4" spans="1:15" s="179" customFormat="1" ht="24.75" customHeight="1">
      <c r="A4" s="921"/>
      <c r="B4" s="921"/>
      <c r="C4" s="921"/>
      <c r="D4" s="921"/>
      <c r="E4" s="921"/>
      <c r="F4" s="921"/>
      <c r="G4" s="921"/>
      <c r="H4" s="921"/>
      <c r="I4" s="921"/>
    </row>
    <row r="5" spans="1:15" s="179" customFormat="1" ht="24.75" customHeight="1">
      <c r="A5" s="209"/>
      <c r="B5" s="209"/>
      <c r="C5" s="210"/>
      <c r="D5" s="993" t="s">
        <v>60</v>
      </c>
      <c r="E5" s="993"/>
      <c r="F5" s="993" t="s">
        <v>78</v>
      </c>
      <c r="G5" s="993"/>
      <c r="H5" s="993" t="s">
        <v>1567</v>
      </c>
      <c r="I5" s="993"/>
      <c r="J5" s="993" t="s">
        <v>1564</v>
      </c>
      <c r="K5" s="993"/>
      <c r="L5" s="993" t="s">
        <v>79</v>
      </c>
      <c r="M5" s="993"/>
      <c r="N5" s="993" t="s">
        <v>80</v>
      </c>
      <c r="O5" s="994"/>
    </row>
    <row r="6" spans="1:15" s="179" customFormat="1" ht="24.75" customHeight="1">
      <c r="A6" s="935" t="s">
        <v>81</v>
      </c>
      <c r="B6" s="935"/>
      <c r="C6" s="936"/>
      <c r="D6" s="992" t="s">
        <v>36</v>
      </c>
      <c r="E6" s="992"/>
      <c r="F6" s="992" t="s">
        <v>82</v>
      </c>
      <c r="G6" s="992"/>
      <c r="H6" s="992" t="s">
        <v>1568</v>
      </c>
      <c r="I6" s="992"/>
      <c r="J6" s="987" t="s">
        <v>1565</v>
      </c>
      <c r="K6" s="958"/>
      <c r="L6" s="987" t="s">
        <v>84</v>
      </c>
      <c r="M6" s="958"/>
      <c r="N6" s="987" t="s">
        <v>85</v>
      </c>
      <c r="O6" s="957"/>
    </row>
    <row r="7" spans="1:15" s="179" customFormat="1" ht="24.75" customHeight="1">
      <c r="A7" s="935" t="s">
        <v>49</v>
      </c>
      <c r="B7" s="935"/>
      <c r="C7" s="936"/>
      <c r="D7" s="992"/>
      <c r="E7" s="992"/>
      <c r="F7" s="992"/>
      <c r="G7" s="992"/>
      <c r="H7" s="987" t="s">
        <v>1566</v>
      </c>
      <c r="I7" s="958"/>
      <c r="J7" s="987" t="s">
        <v>83</v>
      </c>
      <c r="K7" s="958"/>
      <c r="L7" s="987"/>
      <c r="M7" s="958"/>
      <c r="N7" s="987"/>
      <c r="O7" s="957"/>
    </row>
    <row r="8" spans="1:15" s="179" customFormat="1" ht="24.75" customHeight="1">
      <c r="A8" s="396"/>
      <c r="B8" s="396"/>
      <c r="C8" s="397"/>
      <c r="D8" s="987"/>
      <c r="E8" s="958"/>
      <c r="F8" s="987"/>
      <c r="G8" s="958"/>
      <c r="H8" s="987" t="s">
        <v>1569</v>
      </c>
      <c r="I8" s="958"/>
      <c r="J8" s="408"/>
      <c r="K8" s="401"/>
      <c r="L8" s="408"/>
      <c r="M8" s="401"/>
      <c r="N8" s="408"/>
      <c r="O8" s="400"/>
    </row>
    <row r="9" spans="1:15" s="179" customFormat="1" ht="24.75" customHeight="1">
      <c r="A9" s="211"/>
      <c r="B9" s="211"/>
      <c r="C9" s="212"/>
      <c r="D9" s="988"/>
      <c r="E9" s="988"/>
      <c r="F9" s="988"/>
      <c r="G9" s="988"/>
      <c r="H9" s="989" t="s">
        <v>1570</v>
      </c>
      <c r="I9" s="990"/>
      <c r="J9" s="989"/>
      <c r="K9" s="990"/>
      <c r="L9" s="989"/>
      <c r="M9" s="990"/>
      <c r="N9" s="989"/>
      <c r="O9" s="991"/>
    </row>
    <row r="10" spans="1:15" s="179" customFormat="1" ht="24.75" customHeight="1">
      <c r="A10" s="211"/>
      <c r="B10" s="211"/>
      <c r="C10" s="212"/>
      <c r="D10" s="213" t="s">
        <v>86</v>
      </c>
      <c r="E10" s="213" t="s">
        <v>87</v>
      </c>
      <c r="F10" s="213" t="s">
        <v>86</v>
      </c>
      <c r="G10" s="213" t="s">
        <v>87</v>
      </c>
      <c r="H10" s="213" t="s">
        <v>86</v>
      </c>
      <c r="I10" s="213" t="s">
        <v>87</v>
      </c>
      <c r="J10" s="213" t="s">
        <v>86</v>
      </c>
      <c r="K10" s="213" t="s">
        <v>87</v>
      </c>
      <c r="L10" s="213" t="s">
        <v>86</v>
      </c>
      <c r="M10" s="213" t="s">
        <v>87</v>
      </c>
      <c r="N10" s="213" t="s">
        <v>86</v>
      </c>
      <c r="O10" s="214" t="s">
        <v>87</v>
      </c>
    </row>
    <row r="11" spans="1:15" s="179" customFormat="1" ht="24.75" customHeight="1">
      <c r="A11" s="215"/>
      <c r="B11" s="215"/>
      <c r="C11" s="216"/>
      <c r="D11" s="203" t="s">
        <v>88</v>
      </c>
      <c r="E11" s="723" t="s">
        <v>89</v>
      </c>
      <c r="F11" s="723" t="s">
        <v>88</v>
      </c>
      <c r="G11" s="723" t="s">
        <v>89</v>
      </c>
      <c r="H11" s="723" t="s">
        <v>88</v>
      </c>
      <c r="I11" s="723" t="s">
        <v>89</v>
      </c>
      <c r="J11" s="723" t="s">
        <v>88</v>
      </c>
      <c r="K11" s="723" t="s">
        <v>89</v>
      </c>
      <c r="L11" s="723" t="s">
        <v>88</v>
      </c>
      <c r="M11" s="723" t="s">
        <v>89</v>
      </c>
      <c r="N11" s="723" t="s">
        <v>88</v>
      </c>
      <c r="O11" s="691" t="s">
        <v>89</v>
      </c>
    </row>
    <row r="12" spans="1:15" s="179" customFormat="1" ht="24" customHeight="1">
      <c r="A12" s="188" t="s">
        <v>51</v>
      </c>
      <c r="B12" s="188"/>
      <c r="C12" s="204"/>
      <c r="D12" s="205">
        <v>145177</v>
      </c>
      <c r="E12" s="730">
        <v>2598526</v>
      </c>
      <c r="F12" s="730">
        <v>143583</v>
      </c>
      <c r="G12" s="730">
        <v>2563514</v>
      </c>
      <c r="H12" s="725">
        <v>1485</v>
      </c>
      <c r="I12" s="725">
        <v>28439.322499999998</v>
      </c>
      <c r="J12" s="730">
        <v>37</v>
      </c>
      <c r="K12" s="730">
        <v>4936</v>
      </c>
      <c r="L12" s="730">
        <v>40</v>
      </c>
      <c r="M12" s="730">
        <v>1194.9425000000001</v>
      </c>
      <c r="N12" s="730">
        <v>32</v>
      </c>
      <c r="O12" s="730">
        <v>442</v>
      </c>
    </row>
    <row r="13" spans="1:15" ht="24" customHeight="1">
      <c r="A13" s="910" t="s">
        <v>52</v>
      </c>
      <c r="B13" s="910"/>
      <c r="C13" s="985"/>
      <c r="D13" s="19">
        <v>10454</v>
      </c>
      <c r="E13" s="682">
        <v>6011.0524999999998</v>
      </c>
      <c r="F13" s="682">
        <v>10169</v>
      </c>
      <c r="G13" s="682">
        <v>5930.3024999999998</v>
      </c>
      <c r="H13" s="17">
        <v>275</v>
      </c>
      <c r="I13" s="17">
        <v>73.25</v>
      </c>
      <c r="J13" s="682" t="s">
        <v>53</v>
      </c>
      <c r="K13" s="682" t="s">
        <v>53</v>
      </c>
      <c r="L13" s="682">
        <v>5</v>
      </c>
      <c r="M13" s="682">
        <v>3.75</v>
      </c>
      <c r="N13" s="682">
        <v>5</v>
      </c>
      <c r="O13" s="682">
        <v>3.75</v>
      </c>
    </row>
    <row r="14" spans="1:15" ht="24" customHeight="1">
      <c r="A14" s="11">
        <v>2</v>
      </c>
      <c r="B14" s="36" t="s">
        <v>53</v>
      </c>
      <c r="C14" s="12">
        <v>5</v>
      </c>
      <c r="D14" s="19">
        <v>25909</v>
      </c>
      <c r="E14" s="682">
        <v>94192</v>
      </c>
      <c r="F14" s="682">
        <v>25713</v>
      </c>
      <c r="G14" s="682">
        <v>93505.11</v>
      </c>
      <c r="H14" s="17">
        <v>170</v>
      </c>
      <c r="I14" s="17">
        <v>597.88</v>
      </c>
      <c r="J14" s="682">
        <v>8</v>
      </c>
      <c r="K14" s="682">
        <v>29</v>
      </c>
      <c r="L14" s="682">
        <v>11</v>
      </c>
      <c r="M14" s="682">
        <v>39</v>
      </c>
      <c r="N14" s="682">
        <v>7</v>
      </c>
      <c r="O14" s="682">
        <v>20.5</v>
      </c>
    </row>
    <row r="15" spans="1:15" ht="24" customHeight="1">
      <c r="A15" s="11">
        <v>6</v>
      </c>
      <c r="B15" s="36" t="s">
        <v>53</v>
      </c>
      <c r="C15" s="12">
        <v>9</v>
      </c>
      <c r="D15" s="19">
        <v>20960</v>
      </c>
      <c r="E15" s="682">
        <v>153472.13750000001</v>
      </c>
      <c r="F15" s="682">
        <v>20788</v>
      </c>
      <c r="G15" s="682">
        <v>152222</v>
      </c>
      <c r="H15" s="17">
        <v>162</v>
      </c>
      <c r="I15" s="17">
        <v>1173.605</v>
      </c>
      <c r="J15" s="682">
        <v>2</v>
      </c>
      <c r="K15" s="682">
        <v>17</v>
      </c>
      <c r="L15" s="682">
        <v>3</v>
      </c>
      <c r="M15" s="682">
        <v>24</v>
      </c>
      <c r="N15" s="682">
        <v>5</v>
      </c>
      <c r="O15" s="682">
        <v>35</v>
      </c>
    </row>
    <row r="16" spans="1:15" ht="24" customHeight="1">
      <c r="A16" s="11">
        <v>10</v>
      </c>
      <c r="B16" s="36" t="s">
        <v>53</v>
      </c>
      <c r="C16" s="12">
        <v>19</v>
      </c>
      <c r="D16" s="19">
        <v>40581</v>
      </c>
      <c r="E16" s="682">
        <v>550716</v>
      </c>
      <c r="F16" s="682">
        <v>40210</v>
      </c>
      <c r="G16" s="682">
        <v>545725</v>
      </c>
      <c r="H16" s="17">
        <v>348</v>
      </c>
      <c r="I16" s="17">
        <v>4685.4074999999993</v>
      </c>
      <c r="J16" s="682">
        <v>12</v>
      </c>
      <c r="K16" s="682">
        <v>165.8175</v>
      </c>
      <c r="L16" s="682">
        <v>3</v>
      </c>
      <c r="M16" s="682">
        <v>40</v>
      </c>
      <c r="N16" s="682">
        <v>8</v>
      </c>
      <c r="O16" s="682">
        <v>99.75</v>
      </c>
    </row>
    <row r="17" spans="1:15" ht="24" customHeight="1">
      <c r="A17" s="11">
        <v>20</v>
      </c>
      <c r="B17" s="36" t="s">
        <v>53</v>
      </c>
      <c r="C17" s="12">
        <v>39</v>
      </c>
      <c r="D17" s="19">
        <v>32994</v>
      </c>
      <c r="E17" s="682">
        <v>886479.27749999997</v>
      </c>
      <c r="F17" s="682">
        <v>32654</v>
      </c>
      <c r="G17" s="682">
        <v>877149.13500000001</v>
      </c>
      <c r="H17" s="17">
        <v>318</v>
      </c>
      <c r="I17" s="17">
        <v>8691</v>
      </c>
      <c r="J17" s="682">
        <v>9</v>
      </c>
      <c r="K17" s="682">
        <v>256.5</v>
      </c>
      <c r="L17" s="682">
        <v>9</v>
      </c>
      <c r="M17" s="682">
        <v>271.19</v>
      </c>
      <c r="N17" s="682">
        <v>4</v>
      </c>
      <c r="O17" s="682">
        <v>110.815</v>
      </c>
    </row>
    <row r="18" spans="1:15" ht="24" customHeight="1">
      <c r="A18" s="11">
        <v>40</v>
      </c>
      <c r="B18" s="36" t="s">
        <v>53</v>
      </c>
      <c r="C18" s="12">
        <v>59</v>
      </c>
      <c r="D18" s="19">
        <v>9391</v>
      </c>
      <c r="E18" s="682">
        <v>439869.56</v>
      </c>
      <c r="F18" s="682">
        <v>9249</v>
      </c>
      <c r="G18" s="682">
        <v>433103.64749999996</v>
      </c>
      <c r="H18" s="17">
        <v>136</v>
      </c>
      <c r="I18" s="17">
        <v>6467.9125000000004</v>
      </c>
      <c r="J18" s="682" t="s">
        <v>53</v>
      </c>
      <c r="K18" s="682" t="s">
        <v>53</v>
      </c>
      <c r="L18" s="682">
        <v>4</v>
      </c>
      <c r="M18" s="682">
        <v>199</v>
      </c>
      <c r="N18" s="682">
        <v>2</v>
      </c>
      <c r="O18" s="682">
        <v>99</v>
      </c>
    </row>
    <row r="19" spans="1:15" ht="24" customHeight="1">
      <c r="A19" s="11">
        <v>60</v>
      </c>
      <c r="B19" s="36" t="s">
        <v>53</v>
      </c>
      <c r="C19" s="12">
        <v>139</v>
      </c>
      <c r="D19" s="19">
        <v>4374</v>
      </c>
      <c r="E19" s="682">
        <v>340184</v>
      </c>
      <c r="F19" s="682">
        <v>4298</v>
      </c>
      <c r="G19" s="682">
        <v>334458</v>
      </c>
      <c r="H19" s="17">
        <v>68</v>
      </c>
      <c r="I19" s="17">
        <v>5025.63</v>
      </c>
      <c r="J19" s="682">
        <v>4</v>
      </c>
      <c r="K19" s="682">
        <v>314</v>
      </c>
      <c r="L19" s="682">
        <v>3</v>
      </c>
      <c r="M19" s="682">
        <v>314.0025</v>
      </c>
      <c r="N19" s="682">
        <v>1</v>
      </c>
      <c r="O19" s="682">
        <v>72</v>
      </c>
    </row>
    <row r="20" spans="1:15" ht="24" customHeight="1">
      <c r="A20" s="11">
        <v>140</v>
      </c>
      <c r="B20" s="36" t="s">
        <v>53</v>
      </c>
      <c r="C20" s="12">
        <v>499</v>
      </c>
      <c r="D20" s="19">
        <v>497</v>
      </c>
      <c r="E20" s="682">
        <v>111723</v>
      </c>
      <c r="F20" s="682">
        <v>487</v>
      </c>
      <c r="G20" s="682">
        <v>109695</v>
      </c>
      <c r="H20" s="17">
        <v>8</v>
      </c>
      <c r="I20" s="17">
        <v>1724</v>
      </c>
      <c r="J20" s="682" t="s">
        <v>53</v>
      </c>
      <c r="K20" s="682" t="s">
        <v>53</v>
      </c>
      <c r="L20" s="682">
        <v>2</v>
      </c>
      <c r="M20" s="682">
        <v>304</v>
      </c>
      <c r="N20" s="682" t="s">
        <v>53</v>
      </c>
      <c r="O20" s="682" t="s">
        <v>53</v>
      </c>
    </row>
    <row r="21" spans="1:15" ht="24" customHeight="1">
      <c r="A21" s="930" t="s">
        <v>54</v>
      </c>
      <c r="B21" s="930"/>
      <c r="C21" s="986"/>
      <c r="D21" s="108">
        <v>17</v>
      </c>
      <c r="E21" s="731">
        <v>15879.25</v>
      </c>
      <c r="F21" s="731">
        <v>15</v>
      </c>
      <c r="G21" s="731">
        <v>11726.25</v>
      </c>
      <c r="H21" s="727" t="s">
        <v>53</v>
      </c>
      <c r="I21" s="727" t="s">
        <v>53</v>
      </c>
      <c r="J21" s="731">
        <v>2</v>
      </c>
      <c r="K21" s="731">
        <v>4153</v>
      </c>
      <c r="L21" s="731" t="s">
        <v>53</v>
      </c>
      <c r="M21" s="731" t="s">
        <v>53</v>
      </c>
      <c r="N21" s="731" t="s">
        <v>53</v>
      </c>
      <c r="O21" s="731" t="s">
        <v>53</v>
      </c>
    </row>
    <row r="22" spans="1:15"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5">
      <c r="A23" s="2"/>
      <c r="B23" s="2"/>
      <c r="C23" s="2"/>
    </row>
  </sheetData>
  <mergeCells count="32">
    <mergeCell ref="D8:E8"/>
    <mergeCell ref="F8:G8"/>
    <mergeCell ref="A4:I4"/>
    <mergeCell ref="D5:E5"/>
    <mergeCell ref="F5:G5"/>
    <mergeCell ref="H5:I5"/>
    <mergeCell ref="J5:K5"/>
    <mergeCell ref="N5:O5"/>
    <mergeCell ref="A6:C6"/>
    <mergeCell ref="D6:E6"/>
    <mergeCell ref="F6:G6"/>
    <mergeCell ref="H6:I6"/>
    <mergeCell ref="J6:K6"/>
    <mergeCell ref="L6:M6"/>
    <mergeCell ref="N6:O6"/>
    <mergeCell ref="L5:M5"/>
    <mergeCell ref="A13:C13"/>
    <mergeCell ref="A21:C21"/>
    <mergeCell ref="N7:O7"/>
    <mergeCell ref="D9:E9"/>
    <mergeCell ref="F9:G9"/>
    <mergeCell ref="H9:I9"/>
    <mergeCell ref="J9:K9"/>
    <mergeCell ref="L9:M9"/>
    <mergeCell ref="N9:O9"/>
    <mergeCell ref="A7:C7"/>
    <mergeCell ref="D7:E7"/>
    <mergeCell ref="F7:G7"/>
    <mergeCell ref="H7:I7"/>
    <mergeCell ref="J7:K7"/>
    <mergeCell ref="L7:M7"/>
    <mergeCell ref="H8:I8"/>
  </mergeCells>
  <pageMargins left="0.19685039370078741" right="0.39370078740157483" top="0.78740157480314965" bottom="0.39370078740157483" header="0.19685039370078741" footer="0.19685039370078741"/>
  <pageSetup paperSize="9" scale="85"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>
  <sheetPr>
    <tabColor rgb="FF00B050"/>
  </sheetPr>
  <dimension ref="A1:K1140"/>
  <sheetViews>
    <sheetView topLeftCell="A100" zoomScale="75" zoomScaleNormal="75" workbookViewId="0">
      <selection activeCell="E20" sqref="E20"/>
    </sheetView>
  </sheetViews>
  <sheetFormatPr defaultRowHeight="21"/>
  <cols>
    <col min="1" max="1" width="46.625" style="47" customWidth="1"/>
    <col min="2" max="2" width="11" style="38" customWidth="1"/>
    <col min="3" max="3" width="11.875" style="38" customWidth="1"/>
    <col min="4" max="4" width="11.125" style="38" customWidth="1"/>
    <col min="5" max="5" width="10.5" style="38" customWidth="1"/>
    <col min="6" max="6" width="9.875" style="38" customWidth="1"/>
    <col min="7" max="7" width="10.125" style="38" customWidth="1"/>
    <col min="8" max="8" width="10.625" style="38" customWidth="1"/>
    <col min="9" max="9" width="10.875" style="38" customWidth="1"/>
    <col min="10" max="10" width="10.5" style="38" customWidth="1"/>
    <col min="11" max="11" width="10.25" style="38" customWidth="1"/>
    <col min="12" max="16384" width="9" style="38"/>
  </cols>
  <sheetData>
    <row r="1" spans="1:11" s="39" customFormat="1" ht="24" customHeight="1">
      <c r="A1" s="116" t="s">
        <v>1313</v>
      </c>
    </row>
    <row r="2" spans="1:11" s="39" customFormat="1" ht="24" customHeight="1">
      <c r="A2" s="445" t="s">
        <v>1314</v>
      </c>
      <c r="B2" s="60"/>
      <c r="C2" s="60"/>
      <c r="D2" s="60"/>
      <c r="E2" s="60"/>
      <c r="F2" s="60"/>
      <c r="G2" s="60"/>
      <c r="H2" s="60"/>
      <c r="I2" s="87"/>
      <c r="J2" s="60"/>
      <c r="K2" s="60"/>
    </row>
    <row r="3" spans="1:11" s="37" customFormat="1" ht="24" customHeight="1"/>
    <row r="4" spans="1:11" s="37" customFormat="1" ht="24" customHeight="1">
      <c r="A4" s="482" t="s">
        <v>1315</v>
      </c>
      <c r="B4" s="483"/>
      <c r="C4" s="484" t="s">
        <v>1316</v>
      </c>
      <c r="D4" s="1155" t="s">
        <v>1633</v>
      </c>
      <c r="E4" s="1156"/>
      <c r="F4" s="1156"/>
      <c r="G4" s="1156"/>
      <c r="H4" s="1156"/>
      <c r="I4" s="1156"/>
      <c r="J4" s="1156"/>
      <c r="K4" s="1156"/>
    </row>
    <row r="5" spans="1:11" s="37" customFormat="1" ht="24" customHeight="1">
      <c r="A5" s="485" t="s">
        <v>63</v>
      </c>
      <c r="B5" s="486" t="s">
        <v>118</v>
      </c>
      <c r="C5" s="487" t="s">
        <v>1317</v>
      </c>
      <c r="D5" s="483" t="s">
        <v>1249</v>
      </c>
      <c r="E5" s="488" t="s">
        <v>1318</v>
      </c>
      <c r="F5" s="488" t="s">
        <v>1319</v>
      </c>
      <c r="G5" s="488" t="s">
        <v>1320</v>
      </c>
      <c r="H5" s="488" t="s">
        <v>1321</v>
      </c>
      <c r="I5" s="488" t="s">
        <v>1322</v>
      </c>
      <c r="J5" s="488" t="s">
        <v>1323</v>
      </c>
      <c r="K5" s="653">
        <v>1000001</v>
      </c>
    </row>
    <row r="6" spans="1:11" s="37" customFormat="1" ht="24" customHeight="1">
      <c r="A6" s="490" t="s">
        <v>1324</v>
      </c>
      <c r="B6" s="487" t="s">
        <v>36</v>
      </c>
      <c r="C6" s="487" t="s">
        <v>1325</v>
      </c>
      <c r="D6" s="491" t="s">
        <v>1326</v>
      </c>
      <c r="E6" s="492">
        <v>10000</v>
      </c>
      <c r="F6" s="492">
        <v>20000</v>
      </c>
      <c r="G6" s="492">
        <v>50000</v>
      </c>
      <c r="H6" s="492">
        <v>100000</v>
      </c>
      <c r="I6" s="492">
        <v>500000</v>
      </c>
      <c r="J6" s="492">
        <v>1000000</v>
      </c>
      <c r="K6" s="651" t="s">
        <v>1327</v>
      </c>
    </row>
    <row r="7" spans="1:11" s="37" customFormat="1" ht="24" customHeight="1">
      <c r="A7" s="494"/>
      <c r="B7" s="487"/>
      <c r="C7" s="576" t="s">
        <v>1328</v>
      </c>
      <c r="D7" s="650">
        <v>5001</v>
      </c>
      <c r="E7" s="495"/>
      <c r="F7" s="495"/>
      <c r="G7" s="495"/>
      <c r="H7" s="495"/>
      <c r="I7" s="495"/>
      <c r="J7" s="495"/>
      <c r="K7" s="652" t="s">
        <v>1224</v>
      </c>
    </row>
    <row r="8" spans="1:11">
      <c r="A8" s="496" t="s">
        <v>1329</v>
      </c>
      <c r="B8" s="139">
        <f>SUM(C8:K8)</f>
        <v>145056</v>
      </c>
      <c r="C8" s="811">
        <f>SUM(C9:C16)</f>
        <v>3148</v>
      </c>
      <c r="D8" s="806">
        <f t="shared" ref="D8:K8" si="0">SUM(D9:D16)</f>
        <v>3096</v>
      </c>
      <c r="E8" s="806">
        <f t="shared" si="0"/>
        <v>5562</v>
      </c>
      <c r="F8" s="806">
        <f t="shared" si="0"/>
        <v>11710</v>
      </c>
      <c r="G8" s="806">
        <f t="shared" si="0"/>
        <v>36576</v>
      </c>
      <c r="H8" s="806">
        <f t="shared" si="0"/>
        <v>45244</v>
      </c>
      <c r="I8" s="806">
        <f t="shared" si="0"/>
        <v>36478</v>
      </c>
      <c r="J8" s="811">
        <f t="shared" si="0"/>
        <v>2607</v>
      </c>
      <c r="K8" s="811">
        <f t="shared" si="0"/>
        <v>635</v>
      </c>
    </row>
    <row r="9" spans="1:11">
      <c r="A9" s="83" t="s">
        <v>52</v>
      </c>
      <c r="B9" s="45">
        <f>SUM(C9:K9)</f>
        <v>10841</v>
      </c>
      <c r="C9" s="565">
        <v>913</v>
      </c>
      <c r="D9" s="565">
        <f t="shared" ref="D9:I9" si="1">D19+D37+D47+D64+D74+D91+D101</f>
        <v>1840</v>
      </c>
      <c r="E9" s="565">
        <f t="shared" si="1"/>
        <v>1903</v>
      </c>
      <c r="F9" s="565">
        <f t="shared" si="1"/>
        <v>1668</v>
      </c>
      <c r="G9" s="565">
        <f t="shared" si="1"/>
        <v>2572</v>
      </c>
      <c r="H9" s="565">
        <f t="shared" si="1"/>
        <v>1455</v>
      </c>
      <c r="I9" s="565">
        <f t="shared" si="1"/>
        <v>428</v>
      </c>
      <c r="J9" s="565">
        <v>61</v>
      </c>
      <c r="K9" s="565">
        <v>1</v>
      </c>
    </row>
    <row r="10" spans="1:11">
      <c r="A10" s="83" t="s">
        <v>1216</v>
      </c>
      <c r="B10" s="45">
        <f t="shared" ref="B10:B16" si="2">SUM(C10:K10)</f>
        <v>26193</v>
      </c>
      <c r="C10" s="565">
        <v>1086</v>
      </c>
      <c r="D10" s="565">
        <v>541</v>
      </c>
      <c r="E10" s="565">
        <v>1873</v>
      </c>
      <c r="F10" s="565">
        <f t="shared" ref="F10:I13" si="3">F20+F38+F48+F65+F75+F92+F102</f>
        <v>4579</v>
      </c>
      <c r="G10" s="565">
        <f t="shared" si="3"/>
        <v>10221</v>
      </c>
      <c r="H10" s="565">
        <f t="shared" si="3"/>
        <v>6149</v>
      </c>
      <c r="I10" s="565">
        <f t="shared" si="3"/>
        <v>1635</v>
      </c>
      <c r="J10" s="565">
        <v>97</v>
      </c>
      <c r="K10" s="565">
        <v>12</v>
      </c>
    </row>
    <row r="11" spans="1:11">
      <c r="A11" s="83" t="s">
        <v>1217</v>
      </c>
      <c r="B11" s="45">
        <f t="shared" si="2"/>
        <v>20604</v>
      </c>
      <c r="C11" s="565">
        <v>256</v>
      </c>
      <c r="D11" s="565">
        <v>191</v>
      </c>
      <c r="E11" s="565">
        <v>612</v>
      </c>
      <c r="F11" s="565">
        <v>1697</v>
      </c>
      <c r="G11" s="565">
        <v>7207</v>
      </c>
      <c r="H11" s="565">
        <f t="shared" si="3"/>
        <v>7970</v>
      </c>
      <c r="I11" s="565">
        <f t="shared" si="3"/>
        <v>2573</v>
      </c>
      <c r="J11" s="565">
        <v>86</v>
      </c>
      <c r="K11" s="565">
        <v>12</v>
      </c>
    </row>
    <row r="12" spans="1:11">
      <c r="A12" s="83" t="s">
        <v>1218</v>
      </c>
      <c r="B12" s="45">
        <f t="shared" si="2"/>
        <v>40962</v>
      </c>
      <c r="C12" s="565">
        <v>560</v>
      </c>
      <c r="D12" s="565">
        <v>278</v>
      </c>
      <c r="E12" s="565">
        <v>619</v>
      </c>
      <c r="F12" s="565">
        <v>2252</v>
      </c>
      <c r="G12" s="565">
        <v>10128</v>
      </c>
      <c r="H12" s="565">
        <v>15670</v>
      </c>
      <c r="I12" s="565">
        <f t="shared" si="3"/>
        <v>10997</v>
      </c>
      <c r="J12" s="565">
        <v>354</v>
      </c>
      <c r="K12" s="565">
        <v>104</v>
      </c>
    </row>
    <row r="13" spans="1:11">
      <c r="A13" s="83" t="s">
        <v>177</v>
      </c>
      <c r="B13" s="45">
        <f t="shared" si="2"/>
        <v>32632</v>
      </c>
      <c r="C13" s="565">
        <v>227</v>
      </c>
      <c r="D13" s="565">
        <v>174</v>
      </c>
      <c r="E13" s="565">
        <v>355</v>
      </c>
      <c r="F13" s="565">
        <v>1204</v>
      </c>
      <c r="G13" s="565">
        <v>4969</v>
      </c>
      <c r="H13" s="565">
        <v>10839</v>
      </c>
      <c r="I13" s="565">
        <f t="shared" si="3"/>
        <v>13907</v>
      </c>
      <c r="J13" s="565">
        <v>773</v>
      </c>
      <c r="K13" s="565">
        <v>184</v>
      </c>
    </row>
    <row r="14" spans="1:11">
      <c r="A14" s="83" t="s">
        <v>178</v>
      </c>
      <c r="B14" s="45">
        <f t="shared" si="2"/>
        <v>9036</v>
      </c>
      <c r="C14" s="565">
        <v>70</v>
      </c>
      <c r="D14" s="565">
        <v>28</v>
      </c>
      <c r="E14" s="565">
        <v>119</v>
      </c>
      <c r="F14" s="565">
        <v>209</v>
      </c>
      <c r="G14" s="565">
        <v>1087</v>
      </c>
      <c r="H14" s="565">
        <v>2263</v>
      </c>
      <c r="I14" s="565">
        <v>4540</v>
      </c>
      <c r="J14" s="565">
        <v>587</v>
      </c>
      <c r="K14" s="565">
        <v>133</v>
      </c>
    </row>
    <row r="15" spans="1:11">
      <c r="A15" s="83" t="s">
        <v>179</v>
      </c>
      <c r="B15" s="45">
        <f t="shared" si="2"/>
        <v>4312</v>
      </c>
      <c r="C15" s="565">
        <v>32</v>
      </c>
      <c r="D15" s="565">
        <v>32</v>
      </c>
      <c r="E15" s="565">
        <v>61</v>
      </c>
      <c r="F15" s="565">
        <v>73</v>
      </c>
      <c r="G15" s="565">
        <v>306</v>
      </c>
      <c r="H15" s="565">
        <v>825</v>
      </c>
      <c r="I15" s="565">
        <v>2285</v>
      </c>
      <c r="J15" s="565">
        <v>565</v>
      </c>
      <c r="K15" s="565">
        <v>133</v>
      </c>
    </row>
    <row r="16" spans="1:11">
      <c r="A16" s="83" t="s">
        <v>787</v>
      </c>
      <c r="B16" s="45">
        <f t="shared" si="2"/>
        <v>476</v>
      </c>
      <c r="C16" s="565">
        <v>4</v>
      </c>
      <c r="D16" s="565">
        <v>12</v>
      </c>
      <c r="E16" s="565">
        <v>20</v>
      </c>
      <c r="F16" s="565">
        <v>28</v>
      </c>
      <c r="G16" s="565">
        <v>86</v>
      </c>
      <c r="H16" s="565">
        <v>73</v>
      </c>
      <c r="I16" s="565">
        <v>113</v>
      </c>
      <c r="J16" s="565">
        <v>84</v>
      </c>
      <c r="K16" s="565">
        <v>56</v>
      </c>
    </row>
    <row r="17" spans="1:11">
      <c r="A17" s="496" t="s">
        <v>1330</v>
      </c>
      <c r="B17" s="45"/>
      <c r="C17" s="565"/>
      <c r="D17" s="28"/>
      <c r="E17" s="28"/>
      <c r="F17" s="28"/>
      <c r="G17" s="28"/>
      <c r="H17" s="28"/>
      <c r="I17" s="28"/>
      <c r="J17" s="565"/>
      <c r="K17" s="565"/>
    </row>
    <row r="18" spans="1:11" s="140" customFormat="1">
      <c r="A18" s="496" t="s">
        <v>1331</v>
      </c>
      <c r="B18" s="685">
        <f>SUM(B19:B26)</f>
        <v>110933</v>
      </c>
      <c r="C18" s="559">
        <f t="shared" ref="C18:K18" si="4">SUM(C19:C26)</f>
        <v>2056</v>
      </c>
      <c r="D18" s="808">
        <f t="shared" si="4"/>
        <v>1548</v>
      </c>
      <c r="E18" s="808">
        <f t="shared" si="4"/>
        <v>3666</v>
      </c>
      <c r="F18" s="808">
        <f t="shared" si="4"/>
        <v>8496</v>
      </c>
      <c r="G18" s="808">
        <f t="shared" si="4"/>
        <v>27902</v>
      </c>
      <c r="H18" s="808">
        <f t="shared" si="4"/>
        <v>35815</v>
      </c>
      <c r="I18" s="808">
        <f>SUM(I19:I26)</f>
        <v>29003</v>
      </c>
      <c r="J18" s="808">
        <f t="shared" si="4"/>
        <v>2022</v>
      </c>
      <c r="K18" s="808">
        <f t="shared" si="4"/>
        <v>425</v>
      </c>
    </row>
    <row r="19" spans="1:11">
      <c r="A19" s="83" t="s">
        <v>52</v>
      </c>
      <c r="B19" s="45">
        <f>SUM(C19:K19)</f>
        <v>3428</v>
      </c>
      <c r="C19" s="565">
        <v>209</v>
      </c>
      <c r="D19" s="28">
        <v>463</v>
      </c>
      <c r="E19" s="28">
        <v>598</v>
      </c>
      <c r="F19" s="28">
        <v>634</v>
      </c>
      <c r="G19" s="28">
        <v>814</v>
      </c>
      <c r="H19" s="28">
        <v>469</v>
      </c>
      <c r="I19" s="28">
        <v>191</v>
      </c>
      <c r="J19" s="565">
        <v>49</v>
      </c>
      <c r="K19" s="565">
        <v>1</v>
      </c>
    </row>
    <row r="20" spans="1:11">
      <c r="A20" s="83" t="s">
        <v>1216</v>
      </c>
      <c r="B20" s="45">
        <f t="shared" ref="B20:B26" si="5">SUM(C20:K20)</f>
        <v>21972</v>
      </c>
      <c r="C20" s="565">
        <v>923</v>
      </c>
      <c r="D20" s="28">
        <v>444</v>
      </c>
      <c r="E20" s="28">
        <v>1576</v>
      </c>
      <c r="F20" s="28">
        <v>3771</v>
      </c>
      <c r="G20" s="28">
        <v>8696</v>
      </c>
      <c r="H20" s="28">
        <v>5131</v>
      </c>
      <c r="I20" s="28">
        <v>1335</v>
      </c>
      <c r="J20" s="565">
        <v>84</v>
      </c>
      <c r="K20" s="565">
        <v>12</v>
      </c>
    </row>
    <row r="21" spans="1:11">
      <c r="A21" s="83" t="s">
        <v>1217</v>
      </c>
      <c r="B21" s="45">
        <f t="shared" si="5"/>
        <v>16962</v>
      </c>
      <c r="C21" s="565">
        <v>191</v>
      </c>
      <c r="D21" s="28">
        <v>167</v>
      </c>
      <c r="E21" s="28">
        <v>481</v>
      </c>
      <c r="F21" s="28">
        <v>1344</v>
      </c>
      <c r="G21" s="28">
        <v>5834</v>
      </c>
      <c r="H21" s="28">
        <v>6695</v>
      </c>
      <c r="I21" s="28">
        <v>2172</v>
      </c>
      <c r="J21" s="565">
        <v>70</v>
      </c>
      <c r="K21" s="565">
        <v>8</v>
      </c>
    </row>
    <row r="22" spans="1:11">
      <c r="A22" s="83" t="s">
        <v>1218</v>
      </c>
      <c r="B22" s="45">
        <f t="shared" si="5"/>
        <v>33038</v>
      </c>
      <c r="C22" s="565">
        <v>447</v>
      </c>
      <c r="D22" s="28">
        <v>241</v>
      </c>
      <c r="E22" s="28">
        <v>511</v>
      </c>
      <c r="F22" s="28">
        <v>1739</v>
      </c>
      <c r="G22" s="28">
        <v>7880</v>
      </c>
      <c r="H22" s="28">
        <v>12816</v>
      </c>
      <c r="I22" s="28">
        <v>9046</v>
      </c>
      <c r="J22" s="565">
        <v>288</v>
      </c>
      <c r="K22" s="565">
        <v>70</v>
      </c>
    </row>
    <row r="23" spans="1:11">
      <c r="A23" s="83" t="s">
        <v>177</v>
      </c>
      <c r="B23" s="45">
        <f t="shared" si="5"/>
        <v>25224</v>
      </c>
      <c r="C23" s="565">
        <v>192</v>
      </c>
      <c r="D23" s="28">
        <v>161</v>
      </c>
      <c r="E23" s="28">
        <v>321</v>
      </c>
      <c r="F23" s="28">
        <v>807</v>
      </c>
      <c r="G23" s="28">
        <v>3619</v>
      </c>
      <c r="H23" s="28">
        <v>8370</v>
      </c>
      <c r="I23" s="28">
        <v>11017</v>
      </c>
      <c r="J23" s="565">
        <v>602</v>
      </c>
      <c r="K23" s="565">
        <v>135</v>
      </c>
    </row>
    <row r="24" spans="1:11">
      <c r="A24" s="83" t="s">
        <v>178</v>
      </c>
      <c r="B24" s="45">
        <f t="shared" si="5"/>
        <v>6795</v>
      </c>
      <c r="C24" s="565">
        <v>66</v>
      </c>
      <c r="D24" s="28">
        <v>28</v>
      </c>
      <c r="E24" s="28">
        <v>110</v>
      </c>
      <c r="F24" s="28">
        <v>133</v>
      </c>
      <c r="G24" s="28">
        <v>763</v>
      </c>
      <c r="H24" s="28">
        <v>1671</v>
      </c>
      <c r="I24" s="28">
        <v>3499</v>
      </c>
      <c r="J24" s="565">
        <v>439</v>
      </c>
      <c r="K24" s="565">
        <v>86</v>
      </c>
    </row>
    <row r="25" spans="1:11">
      <c r="A25" s="83" t="s">
        <v>179</v>
      </c>
      <c r="B25" s="45">
        <f t="shared" si="5"/>
        <v>3126</v>
      </c>
      <c r="C25" s="565">
        <v>24</v>
      </c>
      <c r="D25" s="28">
        <v>32</v>
      </c>
      <c r="E25" s="28">
        <v>49</v>
      </c>
      <c r="F25" s="28">
        <v>44</v>
      </c>
      <c r="G25" s="28">
        <v>210</v>
      </c>
      <c r="H25" s="28">
        <v>598</v>
      </c>
      <c r="I25" s="28">
        <v>1658</v>
      </c>
      <c r="J25" s="565">
        <v>430</v>
      </c>
      <c r="K25" s="565">
        <v>81</v>
      </c>
    </row>
    <row r="26" spans="1:11">
      <c r="A26" s="83" t="s">
        <v>787</v>
      </c>
      <c r="B26" s="45">
        <f t="shared" si="5"/>
        <v>388</v>
      </c>
      <c r="C26" s="565">
        <v>4</v>
      </c>
      <c r="D26" s="28">
        <v>12</v>
      </c>
      <c r="E26" s="28">
        <v>20</v>
      </c>
      <c r="F26" s="28">
        <v>24</v>
      </c>
      <c r="G26" s="28">
        <v>86</v>
      </c>
      <c r="H26" s="28">
        <v>65</v>
      </c>
      <c r="I26" s="28">
        <v>85</v>
      </c>
      <c r="J26" s="565">
        <v>60</v>
      </c>
      <c r="K26" s="565">
        <v>32</v>
      </c>
    </row>
    <row r="27" spans="1:11">
      <c r="A27" s="83"/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28" spans="1:11" s="39" customFormat="1" ht="24" customHeight="1">
      <c r="A28" s="116" t="s">
        <v>1332</v>
      </c>
      <c r="D28" s="647"/>
      <c r="E28" s="647"/>
      <c r="F28" s="647"/>
      <c r="G28" s="647"/>
      <c r="H28" s="647"/>
      <c r="I28" s="647"/>
      <c r="J28" s="647"/>
      <c r="K28" s="647"/>
    </row>
    <row r="29" spans="1:11" s="39" customFormat="1" ht="24" customHeight="1">
      <c r="A29" s="445" t="s">
        <v>1333</v>
      </c>
      <c r="B29" s="60"/>
      <c r="C29" s="60"/>
      <c r="D29" s="648"/>
      <c r="E29" s="648"/>
      <c r="F29" s="648"/>
      <c r="G29" s="648"/>
      <c r="H29" s="648"/>
      <c r="I29" s="649"/>
      <c r="J29" s="648"/>
      <c r="K29" s="648"/>
    </row>
    <row r="30" spans="1:11" s="37" customFormat="1" ht="24" customHeight="1">
      <c r="D30" s="66"/>
      <c r="E30" s="66"/>
      <c r="F30" s="66"/>
      <c r="G30" s="66"/>
      <c r="H30" s="66"/>
      <c r="I30" s="66"/>
      <c r="J30" s="66"/>
      <c r="K30" s="66"/>
    </row>
    <row r="31" spans="1:11" s="37" customFormat="1" ht="24" customHeight="1">
      <c r="A31" s="482" t="s">
        <v>1315</v>
      </c>
      <c r="B31" s="483"/>
      <c r="C31" s="484" t="s">
        <v>1316</v>
      </c>
      <c r="D31" s="1155" t="s">
        <v>1633</v>
      </c>
      <c r="E31" s="1156"/>
      <c r="F31" s="1156"/>
      <c r="G31" s="1156"/>
      <c r="H31" s="1156"/>
      <c r="I31" s="1156"/>
      <c r="J31" s="1156"/>
      <c r="K31" s="1156"/>
    </row>
    <row r="32" spans="1:11" s="37" customFormat="1" ht="24" customHeight="1">
      <c r="A32" s="485" t="s">
        <v>63</v>
      </c>
      <c r="B32" s="486" t="s">
        <v>118</v>
      </c>
      <c r="C32" s="487" t="s">
        <v>1317</v>
      </c>
      <c r="D32" s="483" t="s">
        <v>1249</v>
      </c>
      <c r="E32" s="488" t="s">
        <v>1318</v>
      </c>
      <c r="F32" s="488" t="s">
        <v>1319</v>
      </c>
      <c r="G32" s="488" t="s">
        <v>1320</v>
      </c>
      <c r="H32" s="488" t="s">
        <v>1321</v>
      </c>
      <c r="I32" s="488" t="s">
        <v>1322</v>
      </c>
      <c r="J32" s="488" t="s">
        <v>1323</v>
      </c>
      <c r="K32" s="489">
        <v>1000001</v>
      </c>
    </row>
    <row r="33" spans="1:11" s="37" customFormat="1" ht="24" customHeight="1">
      <c r="A33" s="490" t="s">
        <v>1324</v>
      </c>
      <c r="B33" s="487" t="s">
        <v>36</v>
      </c>
      <c r="C33" s="487" t="s">
        <v>1325</v>
      </c>
      <c r="D33" s="491" t="s">
        <v>1326</v>
      </c>
      <c r="E33" s="492">
        <v>10000</v>
      </c>
      <c r="F33" s="492">
        <v>20000</v>
      </c>
      <c r="G33" s="492">
        <v>50000</v>
      </c>
      <c r="H33" s="492">
        <v>100000</v>
      </c>
      <c r="I33" s="492">
        <v>500000</v>
      </c>
      <c r="J33" s="492">
        <v>1000000</v>
      </c>
      <c r="K33" s="493" t="s">
        <v>1327</v>
      </c>
    </row>
    <row r="34" spans="1:11" s="37" customFormat="1" ht="24" customHeight="1">
      <c r="A34" s="494"/>
      <c r="B34" s="578"/>
      <c r="C34" s="487" t="s">
        <v>1794</v>
      </c>
      <c r="D34" s="846">
        <v>5001</v>
      </c>
      <c r="E34" s="495"/>
      <c r="F34" s="495"/>
      <c r="G34" s="495"/>
      <c r="H34" s="495"/>
      <c r="I34" s="495"/>
      <c r="J34" s="495"/>
      <c r="K34" s="847" t="s">
        <v>1224</v>
      </c>
    </row>
    <row r="35" spans="1:11">
      <c r="A35" s="496" t="s">
        <v>1334</v>
      </c>
      <c r="B35" s="44"/>
      <c r="C35" s="797"/>
      <c r="D35" s="797"/>
      <c r="E35" s="797"/>
      <c r="F35" s="797"/>
      <c r="G35" s="797"/>
      <c r="H35" s="797"/>
      <c r="I35" s="797"/>
      <c r="J35" s="797"/>
      <c r="K35" s="797"/>
    </row>
    <row r="36" spans="1:11" s="140" customFormat="1">
      <c r="A36" s="496" t="s">
        <v>1335</v>
      </c>
      <c r="B36" s="685">
        <f>SUM(B37:B44)</f>
        <v>6435</v>
      </c>
      <c r="C36" s="559">
        <f t="shared" ref="C36:K36" si="6">SUM(C37:C44)</f>
        <v>696</v>
      </c>
      <c r="D36" s="559">
        <f t="shared" si="6"/>
        <v>1196</v>
      </c>
      <c r="E36" s="559">
        <f t="shared" si="6"/>
        <v>1069</v>
      </c>
      <c r="F36" s="559">
        <f t="shared" si="6"/>
        <v>922</v>
      </c>
      <c r="G36" s="559">
        <f t="shared" si="6"/>
        <v>1496</v>
      </c>
      <c r="H36" s="559">
        <f t="shared" si="6"/>
        <v>839</v>
      </c>
      <c r="I36" s="559">
        <f t="shared" si="6"/>
        <v>209</v>
      </c>
      <c r="J36" s="559">
        <f t="shared" si="6"/>
        <v>4</v>
      </c>
      <c r="K36" s="559">
        <f t="shared" si="6"/>
        <v>4</v>
      </c>
    </row>
    <row r="37" spans="1:11">
      <c r="A37" s="83" t="s">
        <v>52</v>
      </c>
      <c r="B37" s="45">
        <f>SUM(C37:K37)</f>
        <v>5850</v>
      </c>
      <c r="C37" s="565">
        <v>640</v>
      </c>
      <c r="D37" s="565">
        <v>1180</v>
      </c>
      <c r="E37" s="565">
        <v>1029</v>
      </c>
      <c r="F37" s="565">
        <v>818</v>
      </c>
      <c r="G37" s="565">
        <v>1352</v>
      </c>
      <c r="H37" s="565">
        <v>706</v>
      </c>
      <c r="I37" s="565">
        <v>121</v>
      </c>
      <c r="J37" s="565">
        <v>4</v>
      </c>
      <c r="K37" s="565" t="s">
        <v>53</v>
      </c>
    </row>
    <row r="38" spans="1:11">
      <c r="A38" s="83" t="s">
        <v>1216</v>
      </c>
      <c r="B38" s="45">
        <f t="shared" ref="B38:B42" si="7">SUM(C38:K38)</f>
        <v>463</v>
      </c>
      <c r="C38" s="565">
        <v>44</v>
      </c>
      <c r="D38" s="565">
        <v>12</v>
      </c>
      <c r="E38" s="565">
        <v>32</v>
      </c>
      <c r="F38" s="565">
        <v>94</v>
      </c>
      <c r="G38" s="565">
        <v>120</v>
      </c>
      <c r="H38" s="565">
        <v>102</v>
      </c>
      <c r="I38" s="565">
        <v>59</v>
      </c>
      <c r="J38" s="565" t="s">
        <v>220</v>
      </c>
      <c r="K38" s="565" t="s">
        <v>53</v>
      </c>
    </row>
    <row r="39" spans="1:11">
      <c r="A39" s="83" t="s">
        <v>1217</v>
      </c>
      <c r="B39" s="45">
        <f t="shared" si="7"/>
        <v>51</v>
      </c>
      <c r="C39" s="565" t="s">
        <v>220</v>
      </c>
      <c r="D39" s="565">
        <v>4</v>
      </c>
      <c r="E39" s="565">
        <v>8</v>
      </c>
      <c r="F39" s="565">
        <v>5</v>
      </c>
      <c r="G39" s="565">
        <v>8</v>
      </c>
      <c r="H39" s="565">
        <v>14</v>
      </c>
      <c r="I39" s="565">
        <v>8</v>
      </c>
      <c r="J39" s="565" t="s">
        <v>220</v>
      </c>
      <c r="K39" s="565">
        <v>4</v>
      </c>
    </row>
    <row r="40" spans="1:11">
      <c r="A40" s="83" t="s">
        <v>1218</v>
      </c>
      <c r="B40" s="45">
        <f t="shared" si="7"/>
        <v>55</v>
      </c>
      <c r="C40" s="565">
        <v>8</v>
      </c>
      <c r="D40" s="565" t="s">
        <v>220</v>
      </c>
      <c r="E40" s="565" t="s">
        <v>220</v>
      </c>
      <c r="F40" s="565">
        <v>1</v>
      </c>
      <c r="G40" s="565">
        <v>16</v>
      </c>
      <c r="H40" s="565">
        <v>17</v>
      </c>
      <c r="I40" s="565">
        <v>13</v>
      </c>
      <c r="J40" s="565" t="s">
        <v>220</v>
      </c>
      <c r="K40" s="565" t="s">
        <v>220</v>
      </c>
    </row>
    <row r="41" spans="1:11">
      <c r="A41" s="83" t="s">
        <v>177</v>
      </c>
      <c r="B41" s="45">
        <f t="shared" si="7"/>
        <v>8</v>
      </c>
      <c r="C41" s="565">
        <v>4</v>
      </c>
      <c r="D41" s="565" t="s">
        <v>220</v>
      </c>
      <c r="E41" s="565" t="s">
        <v>220</v>
      </c>
      <c r="F41" s="565" t="s">
        <v>53</v>
      </c>
      <c r="G41" s="565" t="s">
        <v>220</v>
      </c>
      <c r="H41" s="565" t="s">
        <v>220</v>
      </c>
      <c r="I41" s="565">
        <v>4</v>
      </c>
      <c r="J41" s="565" t="s">
        <v>220</v>
      </c>
      <c r="K41" s="565" t="s">
        <v>220</v>
      </c>
    </row>
    <row r="42" spans="1:11">
      <c r="A42" s="83" t="s">
        <v>178</v>
      </c>
      <c r="B42" s="45">
        <f t="shared" si="7"/>
        <v>8</v>
      </c>
      <c r="C42" s="565" t="s">
        <v>220</v>
      </c>
      <c r="D42" s="565" t="s">
        <v>220</v>
      </c>
      <c r="E42" s="565" t="s">
        <v>220</v>
      </c>
      <c r="F42" s="565">
        <v>4</v>
      </c>
      <c r="G42" s="565" t="s">
        <v>220</v>
      </c>
      <c r="H42" s="565" t="s">
        <v>220</v>
      </c>
      <c r="I42" s="565">
        <v>4</v>
      </c>
      <c r="J42" s="565" t="s">
        <v>220</v>
      </c>
      <c r="K42" s="565" t="s">
        <v>220</v>
      </c>
    </row>
    <row r="43" spans="1:11">
      <c r="A43" s="83" t="s">
        <v>179</v>
      </c>
      <c r="B43" s="45" t="s">
        <v>53</v>
      </c>
      <c r="C43" s="565" t="s">
        <v>220</v>
      </c>
      <c r="D43" s="565" t="s">
        <v>220</v>
      </c>
      <c r="E43" s="565" t="s">
        <v>220</v>
      </c>
      <c r="F43" s="565" t="s">
        <v>220</v>
      </c>
      <c r="G43" s="565" t="s">
        <v>220</v>
      </c>
      <c r="H43" s="565" t="s">
        <v>220</v>
      </c>
      <c r="I43" s="565" t="s">
        <v>220</v>
      </c>
      <c r="J43" s="565" t="s">
        <v>220</v>
      </c>
      <c r="K43" s="565" t="s">
        <v>220</v>
      </c>
    </row>
    <row r="44" spans="1:11">
      <c r="A44" s="83" t="s">
        <v>787</v>
      </c>
      <c r="B44" s="45" t="s">
        <v>53</v>
      </c>
      <c r="C44" s="565" t="s">
        <v>220</v>
      </c>
      <c r="D44" s="565" t="s">
        <v>220</v>
      </c>
      <c r="E44" s="565" t="s">
        <v>220</v>
      </c>
      <c r="F44" s="565" t="s">
        <v>220</v>
      </c>
      <c r="G44" s="565" t="s">
        <v>220</v>
      </c>
      <c r="H44" s="565" t="s">
        <v>220</v>
      </c>
      <c r="I44" s="565" t="s">
        <v>220</v>
      </c>
      <c r="J44" s="565" t="s">
        <v>220</v>
      </c>
      <c r="K44" s="565" t="s">
        <v>220</v>
      </c>
    </row>
    <row r="45" spans="1:11">
      <c r="A45" s="496" t="s">
        <v>1675</v>
      </c>
      <c r="B45" s="45"/>
      <c r="C45" s="565"/>
      <c r="D45" s="565"/>
      <c r="E45" s="565"/>
      <c r="F45" s="565"/>
      <c r="G45" s="565"/>
      <c r="H45" s="565"/>
      <c r="I45" s="565"/>
      <c r="J45" s="565"/>
      <c r="K45" s="565"/>
    </row>
    <row r="46" spans="1:11" s="140" customFormat="1">
      <c r="A46" s="496" t="s">
        <v>1795</v>
      </c>
      <c r="B46" s="685">
        <f>SUM(B47:B54)</f>
        <v>667</v>
      </c>
      <c r="C46" s="559">
        <f>SUM(C47:C54)</f>
        <v>41</v>
      </c>
      <c r="D46" s="559">
        <f t="shared" ref="D46:K46" si="8">SUM(D47:D54)</f>
        <v>65</v>
      </c>
      <c r="E46" s="559">
        <f>SUM(E47:E54)</f>
        <v>54</v>
      </c>
      <c r="F46" s="559">
        <f t="shared" si="8"/>
        <v>69</v>
      </c>
      <c r="G46" s="559">
        <f t="shared" si="8"/>
        <v>99</v>
      </c>
      <c r="H46" s="559">
        <f t="shared" si="8"/>
        <v>179</v>
      </c>
      <c r="I46" s="559">
        <f t="shared" si="8"/>
        <v>131</v>
      </c>
      <c r="J46" s="559">
        <f t="shared" si="8"/>
        <v>21</v>
      </c>
      <c r="K46" s="559">
        <f t="shared" si="8"/>
        <v>8</v>
      </c>
    </row>
    <row r="47" spans="1:11">
      <c r="A47" s="83" t="s">
        <v>52</v>
      </c>
      <c r="B47" s="45">
        <f>SUM(C47:K47)</f>
        <v>453</v>
      </c>
      <c r="C47" s="565">
        <v>36</v>
      </c>
      <c r="D47" s="565">
        <v>57</v>
      </c>
      <c r="E47" s="565">
        <v>54</v>
      </c>
      <c r="F47" s="565">
        <v>57</v>
      </c>
      <c r="G47" s="565">
        <v>74</v>
      </c>
      <c r="H47" s="565">
        <v>129</v>
      </c>
      <c r="I47" s="565">
        <v>42</v>
      </c>
      <c r="J47" s="565">
        <v>4</v>
      </c>
      <c r="K47" s="565" t="s">
        <v>53</v>
      </c>
    </row>
    <row r="48" spans="1:11">
      <c r="A48" s="83" t="s">
        <v>1216</v>
      </c>
      <c r="B48" s="45">
        <f t="shared" ref="B48:B53" si="9">SUM(C48:K48)</f>
        <v>120</v>
      </c>
      <c r="C48" s="565" t="s">
        <v>220</v>
      </c>
      <c r="D48" s="565">
        <v>8</v>
      </c>
      <c r="E48" s="565" t="s">
        <v>220</v>
      </c>
      <c r="F48" s="565">
        <v>12</v>
      </c>
      <c r="G48" s="565">
        <v>25</v>
      </c>
      <c r="H48" s="565">
        <v>34</v>
      </c>
      <c r="I48" s="565">
        <v>36</v>
      </c>
      <c r="J48" s="565">
        <v>5</v>
      </c>
      <c r="K48" s="565" t="s">
        <v>53</v>
      </c>
    </row>
    <row r="49" spans="1:11">
      <c r="A49" s="83" t="s">
        <v>1217</v>
      </c>
      <c r="B49" s="45">
        <f t="shared" si="9"/>
        <v>41</v>
      </c>
      <c r="C49" s="565">
        <v>5</v>
      </c>
      <c r="D49" s="565" t="s">
        <v>220</v>
      </c>
      <c r="E49" s="565" t="s">
        <v>220</v>
      </c>
      <c r="F49" s="565" t="s">
        <v>220</v>
      </c>
      <c r="G49" s="565" t="s">
        <v>220</v>
      </c>
      <c r="H49" s="565">
        <v>8</v>
      </c>
      <c r="I49" s="565">
        <v>28</v>
      </c>
      <c r="J49" s="565" t="s">
        <v>220</v>
      </c>
      <c r="K49" s="565" t="s">
        <v>53</v>
      </c>
    </row>
    <row r="50" spans="1:11">
      <c r="A50" s="83" t="s">
        <v>1218</v>
      </c>
      <c r="B50" s="45">
        <f t="shared" si="9"/>
        <v>28</v>
      </c>
      <c r="C50" s="565" t="s">
        <v>220</v>
      </c>
      <c r="D50" s="565" t="s">
        <v>220</v>
      </c>
      <c r="E50" s="565" t="s">
        <v>220</v>
      </c>
      <c r="F50" s="565" t="s">
        <v>220</v>
      </c>
      <c r="G50" s="565" t="s">
        <v>220</v>
      </c>
      <c r="H50" s="565" t="s">
        <v>220</v>
      </c>
      <c r="I50" s="565">
        <v>20</v>
      </c>
      <c r="J50" s="565" t="s">
        <v>220</v>
      </c>
      <c r="K50" s="565">
        <v>8</v>
      </c>
    </row>
    <row r="51" spans="1:11">
      <c r="A51" s="83" t="s">
        <v>177</v>
      </c>
      <c r="B51" s="45">
        <f t="shared" si="9"/>
        <v>13</v>
      </c>
      <c r="C51" s="565" t="s">
        <v>220</v>
      </c>
      <c r="D51" s="565" t="s">
        <v>220</v>
      </c>
      <c r="E51" s="565" t="s">
        <v>220</v>
      </c>
      <c r="F51" s="565" t="s">
        <v>220</v>
      </c>
      <c r="G51" s="565" t="s">
        <v>220</v>
      </c>
      <c r="H51" s="565">
        <v>4</v>
      </c>
      <c r="I51" s="565">
        <v>5</v>
      </c>
      <c r="J51" s="565">
        <v>4</v>
      </c>
      <c r="K51" s="565" t="s">
        <v>220</v>
      </c>
    </row>
    <row r="52" spans="1:11">
      <c r="A52" s="83" t="s">
        <v>178</v>
      </c>
      <c r="B52" s="45">
        <f t="shared" si="9"/>
        <v>8</v>
      </c>
      <c r="C52" s="565" t="s">
        <v>220</v>
      </c>
      <c r="D52" s="565" t="s">
        <v>220</v>
      </c>
      <c r="E52" s="565" t="s">
        <v>220</v>
      </c>
      <c r="F52" s="565" t="s">
        <v>220</v>
      </c>
      <c r="G52" s="565" t="s">
        <v>220</v>
      </c>
      <c r="H52" s="565">
        <v>4</v>
      </c>
      <c r="I52" s="565" t="s">
        <v>220</v>
      </c>
      <c r="J52" s="565">
        <v>4</v>
      </c>
      <c r="K52" s="565" t="s">
        <v>220</v>
      </c>
    </row>
    <row r="53" spans="1:11">
      <c r="A53" s="83" t="s">
        <v>179</v>
      </c>
      <c r="B53" s="45">
        <f t="shared" si="9"/>
        <v>4</v>
      </c>
      <c r="C53" s="565" t="s">
        <v>220</v>
      </c>
      <c r="D53" s="565" t="s">
        <v>220</v>
      </c>
      <c r="E53" s="565" t="s">
        <v>220</v>
      </c>
      <c r="F53" s="565" t="s">
        <v>220</v>
      </c>
      <c r="G53" s="565" t="s">
        <v>220</v>
      </c>
      <c r="H53" s="565" t="s">
        <v>220</v>
      </c>
      <c r="I53" s="565" t="s">
        <v>220</v>
      </c>
      <c r="J53" s="565">
        <v>4</v>
      </c>
      <c r="K53" s="565" t="s">
        <v>220</v>
      </c>
    </row>
    <row r="54" spans="1:11">
      <c r="A54" s="83" t="s">
        <v>787</v>
      </c>
      <c r="B54" s="45" t="s">
        <v>53</v>
      </c>
      <c r="C54" s="565" t="s">
        <v>220</v>
      </c>
      <c r="D54" s="565" t="s">
        <v>220</v>
      </c>
      <c r="E54" s="565" t="s">
        <v>220</v>
      </c>
      <c r="F54" s="565" t="s">
        <v>220</v>
      </c>
      <c r="G54" s="565" t="s">
        <v>220</v>
      </c>
      <c r="H54" s="565" t="s">
        <v>220</v>
      </c>
      <c r="I54" s="565" t="s">
        <v>220</v>
      </c>
      <c r="J54" s="565" t="s">
        <v>220</v>
      </c>
      <c r="K54" s="565" t="s">
        <v>220</v>
      </c>
    </row>
    <row r="55" spans="1:11" s="39" customFormat="1" ht="24" customHeight="1">
      <c r="A55" s="116" t="s">
        <v>1332</v>
      </c>
      <c r="D55" s="647"/>
      <c r="E55" s="647"/>
      <c r="F55" s="647"/>
      <c r="G55" s="647"/>
      <c r="H55" s="647"/>
      <c r="I55" s="647"/>
      <c r="J55" s="647"/>
      <c r="K55" s="647"/>
    </row>
    <row r="56" spans="1:11" s="39" customFormat="1" ht="24" customHeight="1">
      <c r="A56" s="445" t="s">
        <v>1333</v>
      </c>
      <c r="B56" s="60"/>
      <c r="C56" s="60"/>
      <c r="D56" s="648"/>
      <c r="E56" s="648"/>
      <c r="F56" s="648"/>
      <c r="G56" s="648"/>
      <c r="H56" s="648"/>
      <c r="I56" s="649"/>
      <c r="J56" s="648"/>
      <c r="K56" s="648"/>
    </row>
    <row r="57" spans="1:11" s="37" customFormat="1" ht="24" customHeight="1">
      <c r="D57" s="66"/>
      <c r="E57" s="66"/>
      <c r="F57" s="66"/>
      <c r="G57" s="66"/>
      <c r="H57" s="66"/>
      <c r="I57" s="66"/>
      <c r="J57" s="66"/>
      <c r="K57" s="66"/>
    </row>
    <row r="58" spans="1:11" s="37" customFormat="1" ht="24" customHeight="1">
      <c r="A58" s="482" t="s">
        <v>1315</v>
      </c>
      <c r="B58" s="483"/>
      <c r="C58" s="484" t="s">
        <v>1316</v>
      </c>
      <c r="D58" s="1155" t="s">
        <v>1633</v>
      </c>
      <c r="E58" s="1156"/>
      <c r="F58" s="1156"/>
      <c r="G58" s="1156"/>
      <c r="H58" s="1156"/>
      <c r="I58" s="1156"/>
      <c r="J58" s="1156"/>
      <c r="K58" s="1156"/>
    </row>
    <row r="59" spans="1:11" s="37" customFormat="1" ht="24" customHeight="1">
      <c r="A59" s="485" t="s">
        <v>63</v>
      </c>
      <c r="B59" s="486" t="s">
        <v>118</v>
      </c>
      <c r="C59" s="487" t="s">
        <v>1317</v>
      </c>
      <c r="D59" s="483" t="s">
        <v>1249</v>
      </c>
      <c r="E59" s="488" t="s">
        <v>1318</v>
      </c>
      <c r="F59" s="488" t="s">
        <v>1319</v>
      </c>
      <c r="G59" s="488" t="s">
        <v>1320</v>
      </c>
      <c r="H59" s="488" t="s">
        <v>1321</v>
      </c>
      <c r="I59" s="488" t="s">
        <v>1322</v>
      </c>
      <c r="J59" s="488" t="s">
        <v>1323</v>
      </c>
      <c r="K59" s="489">
        <v>1000001</v>
      </c>
    </row>
    <row r="60" spans="1:11" s="37" customFormat="1" ht="24" customHeight="1">
      <c r="A60" s="490" t="s">
        <v>1324</v>
      </c>
      <c r="B60" s="487" t="s">
        <v>36</v>
      </c>
      <c r="C60" s="487" t="s">
        <v>1325</v>
      </c>
      <c r="D60" s="491" t="s">
        <v>1326</v>
      </c>
      <c r="E60" s="492">
        <v>10000</v>
      </c>
      <c r="F60" s="492">
        <v>20000</v>
      </c>
      <c r="G60" s="492">
        <v>50000</v>
      </c>
      <c r="H60" s="492">
        <v>100000</v>
      </c>
      <c r="I60" s="492">
        <v>500000</v>
      </c>
      <c r="J60" s="492">
        <v>1000000</v>
      </c>
      <c r="K60" s="493" t="s">
        <v>1327</v>
      </c>
    </row>
    <row r="61" spans="1:11" s="37" customFormat="1" ht="24" customHeight="1">
      <c r="A61" s="494"/>
      <c r="B61" s="578"/>
      <c r="C61" s="487" t="s">
        <v>1794</v>
      </c>
      <c r="D61" s="846">
        <v>5001</v>
      </c>
      <c r="E61" s="495"/>
      <c r="F61" s="495"/>
      <c r="G61" s="495"/>
      <c r="H61" s="495"/>
      <c r="I61" s="495"/>
      <c r="J61" s="495"/>
      <c r="K61" s="847" t="s">
        <v>1224</v>
      </c>
    </row>
    <row r="62" spans="1:11" s="37" customFormat="1" ht="24" customHeight="1">
      <c r="A62" s="577" t="s">
        <v>1631</v>
      </c>
      <c r="B62" s="848"/>
      <c r="C62" s="849"/>
      <c r="D62" s="850"/>
      <c r="E62" s="851"/>
      <c r="F62" s="851"/>
      <c r="G62" s="851"/>
      <c r="H62" s="851"/>
      <c r="I62" s="851"/>
      <c r="J62" s="851"/>
      <c r="K62" s="852"/>
    </row>
    <row r="63" spans="1:11" s="140" customFormat="1">
      <c r="A63" s="496" t="s">
        <v>1336</v>
      </c>
      <c r="B63" s="685">
        <f>SUM(B64:B71)</f>
        <v>20057</v>
      </c>
      <c r="C63" s="809">
        <f>SUM(C64:C71)</f>
        <v>319</v>
      </c>
      <c r="D63" s="809">
        <f t="shared" ref="D63:K63" si="10">SUM(D64:D71)</f>
        <v>234</v>
      </c>
      <c r="E63" s="809">
        <f t="shared" si="10"/>
        <v>649</v>
      </c>
      <c r="F63" s="809">
        <f t="shared" si="10"/>
        <v>1907</v>
      </c>
      <c r="G63" s="809">
        <f t="shared" si="10"/>
        <v>5774</v>
      </c>
      <c r="H63" s="809">
        <f t="shared" si="10"/>
        <v>6285</v>
      </c>
      <c r="I63" s="809">
        <f t="shared" si="10"/>
        <v>4452</v>
      </c>
      <c r="J63" s="809">
        <f t="shared" si="10"/>
        <v>309</v>
      </c>
      <c r="K63" s="809">
        <f t="shared" si="10"/>
        <v>128</v>
      </c>
    </row>
    <row r="64" spans="1:11">
      <c r="A64" s="83" t="s">
        <v>52</v>
      </c>
      <c r="B64" s="45">
        <f>SUM(C64:K64)</f>
        <v>840</v>
      </c>
      <c r="C64" s="28">
        <v>24</v>
      </c>
      <c r="D64" s="28">
        <v>120</v>
      </c>
      <c r="E64" s="28">
        <v>186</v>
      </c>
      <c r="F64" s="28">
        <v>131</v>
      </c>
      <c r="G64" s="28">
        <v>251</v>
      </c>
      <c r="H64" s="28">
        <v>94</v>
      </c>
      <c r="I64" s="28">
        <v>30</v>
      </c>
      <c r="J64" s="28">
        <v>4</v>
      </c>
      <c r="K64" s="28" t="s">
        <v>53</v>
      </c>
    </row>
    <row r="65" spans="1:11">
      <c r="A65" s="83" t="s">
        <v>1216</v>
      </c>
      <c r="B65" s="45">
        <f t="shared" ref="B65:B71" si="11">SUM(C65:K65)</f>
        <v>2880</v>
      </c>
      <c r="C65" s="28">
        <v>111</v>
      </c>
      <c r="D65" s="28">
        <v>61</v>
      </c>
      <c r="E65" s="28">
        <v>215</v>
      </c>
      <c r="F65" s="28">
        <v>586</v>
      </c>
      <c r="G65" s="28">
        <v>1143</v>
      </c>
      <c r="H65" s="28">
        <v>661</v>
      </c>
      <c r="I65" s="28">
        <v>95</v>
      </c>
      <c r="J65" s="28">
        <v>8</v>
      </c>
      <c r="K65" s="28" t="s">
        <v>53</v>
      </c>
    </row>
    <row r="66" spans="1:11">
      <c r="A66" s="83" t="s">
        <v>1217</v>
      </c>
      <c r="B66" s="45">
        <f t="shared" si="11"/>
        <v>2708</v>
      </c>
      <c r="C66" s="28">
        <v>60</v>
      </c>
      <c r="D66" s="28">
        <v>20</v>
      </c>
      <c r="E66" s="28">
        <v>106</v>
      </c>
      <c r="F66" s="28">
        <v>316</v>
      </c>
      <c r="G66" s="28">
        <v>1065</v>
      </c>
      <c r="H66" s="28">
        <v>908</v>
      </c>
      <c r="I66" s="28">
        <v>225</v>
      </c>
      <c r="J66" s="28">
        <v>8</v>
      </c>
      <c r="K66" s="28" t="s">
        <v>53</v>
      </c>
    </row>
    <row r="67" spans="1:11">
      <c r="A67" s="83" t="s">
        <v>1218</v>
      </c>
      <c r="B67" s="45">
        <f t="shared" si="11"/>
        <v>5847</v>
      </c>
      <c r="C67" s="28">
        <v>89</v>
      </c>
      <c r="D67" s="28">
        <v>25</v>
      </c>
      <c r="E67" s="28">
        <v>92</v>
      </c>
      <c r="F67" s="28">
        <v>416</v>
      </c>
      <c r="G67" s="28">
        <v>1782</v>
      </c>
      <c r="H67" s="28">
        <v>2168</v>
      </c>
      <c r="I67" s="28">
        <v>1230</v>
      </c>
      <c r="J67" s="28">
        <v>28</v>
      </c>
      <c r="K67" s="28">
        <v>17</v>
      </c>
    </row>
    <row r="68" spans="1:11">
      <c r="A68" s="83" t="s">
        <v>177</v>
      </c>
      <c r="B68" s="45">
        <f t="shared" si="11"/>
        <v>5388</v>
      </c>
      <c r="C68" s="28">
        <v>31</v>
      </c>
      <c r="D68" s="28">
        <v>8</v>
      </c>
      <c r="E68" s="28">
        <v>29</v>
      </c>
      <c r="F68" s="28">
        <v>361</v>
      </c>
      <c r="G68" s="28">
        <v>1149</v>
      </c>
      <c r="H68" s="28">
        <v>1824</v>
      </c>
      <c r="I68" s="28">
        <v>1845</v>
      </c>
      <c r="J68" s="28">
        <v>101</v>
      </c>
      <c r="K68" s="28">
        <v>40</v>
      </c>
    </row>
    <row r="69" spans="1:11">
      <c r="A69" s="83" t="s">
        <v>178</v>
      </c>
      <c r="B69" s="45">
        <f t="shared" si="11"/>
        <v>1559</v>
      </c>
      <c r="C69" s="28" t="s">
        <v>53</v>
      </c>
      <c r="D69" s="28" t="s">
        <v>220</v>
      </c>
      <c r="E69" s="28">
        <v>9</v>
      </c>
      <c r="F69" s="28">
        <v>64</v>
      </c>
      <c r="G69" s="28">
        <v>296</v>
      </c>
      <c r="H69" s="28">
        <v>445</v>
      </c>
      <c r="I69" s="28">
        <v>624</v>
      </c>
      <c r="J69" s="28">
        <v>86</v>
      </c>
      <c r="K69" s="28">
        <v>35</v>
      </c>
    </row>
    <row r="70" spans="1:11">
      <c r="A70" s="83" t="s">
        <v>179</v>
      </c>
      <c r="B70" s="45">
        <f t="shared" si="11"/>
        <v>787</v>
      </c>
      <c r="C70" s="28">
        <v>4</v>
      </c>
      <c r="D70" s="28" t="s">
        <v>220</v>
      </c>
      <c r="E70" s="28">
        <v>12</v>
      </c>
      <c r="F70" s="28">
        <v>29</v>
      </c>
      <c r="G70" s="28">
        <v>88</v>
      </c>
      <c r="H70" s="28">
        <v>181</v>
      </c>
      <c r="I70" s="28">
        <v>383</v>
      </c>
      <c r="J70" s="28">
        <v>66</v>
      </c>
      <c r="K70" s="28">
        <v>24</v>
      </c>
    </row>
    <row r="71" spans="1:11">
      <c r="A71" s="83" t="s">
        <v>787</v>
      </c>
      <c r="B71" s="45">
        <f t="shared" si="11"/>
        <v>48</v>
      </c>
      <c r="C71" s="28" t="s">
        <v>220</v>
      </c>
      <c r="D71" s="28" t="s">
        <v>220</v>
      </c>
      <c r="E71" s="28" t="s">
        <v>220</v>
      </c>
      <c r="F71" s="28">
        <v>4</v>
      </c>
      <c r="G71" s="28" t="s">
        <v>220</v>
      </c>
      <c r="H71" s="28">
        <v>4</v>
      </c>
      <c r="I71" s="28">
        <v>20</v>
      </c>
      <c r="J71" s="28">
        <v>8</v>
      </c>
      <c r="K71" s="28">
        <v>12</v>
      </c>
    </row>
    <row r="72" spans="1:11">
      <c r="A72" s="496" t="s">
        <v>1674</v>
      </c>
      <c r="B72" s="45"/>
      <c r="C72" s="28"/>
      <c r="D72" s="28"/>
      <c r="E72" s="28"/>
      <c r="F72" s="28"/>
      <c r="G72" s="28"/>
      <c r="H72" s="28"/>
      <c r="I72" s="28"/>
      <c r="J72" s="28"/>
      <c r="K72" s="28"/>
    </row>
    <row r="73" spans="1:11" s="140" customFormat="1">
      <c r="A73" s="496" t="s">
        <v>1797</v>
      </c>
      <c r="B73" s="685">
        <f>SUM(B74:B81)</f>
        <v>3414</v>
      </c>
      <c r="C73" s="809">
        <f t="shared" ref="C73:K73" si="12">SUM(C74:C81)</f>
        <v>20</v>
      </c>
      <c r="D73" s="809">
        <f t="shared" si="12"/>
        <v>16</v>
      </c>
      <c r="E73" s="809">
        <f t="shared" si="12"/>
        <v>66</v>
      </c>
      <c r="F73" s="809">
        <f t="shared" si="12"/>
        <v>163</v>
      </c>
      <c r="G73" s="809">
        <f t="shared" si="12"/>
        <v>639</v>
      </c>
      <c r="H73" s="809">
        <f t="shared" si="12"/>
        <v>1023</v>
      </c>
      <c r="I73" s="809">
        <f t="shared" si="12"/>
        <v>1328</v>
      </c>
      <c r="J73" s="809">
        <f t="shared" si="12"/>
        <v>131</v>
      </c>
      <c r="K73" s="809">
        <f t="shared" si="12"/>
        <v>28</v>
      </c>
    </row>
    <row r="74" spans="1:11">
      <c r="A74" s="83" t="s">
        <v>52</v>
      </c>
      <c r="B74" s="45">
        <f>SUM(C74:K74)</f>
        <v>59</v>
      </c>
      <c r="C74" s="28" t="s">
        <v>220</v>
      </c>
      <c r="D74" s="28">
        <v>4</v>
      </c>
      <c r="E74" s="28">
        <v>16</v>
      </c>
      <c r="F74" s="28">
        <v>4</v>
      </c>
      <c r="G74" s="28">
        <v>21</v>
      </c>
      <c r="H74" s="28">
        <v>6</v>
      </c>
      <c r="I74" s="28">
        <v>8</v>
      </c>
      <c r="J74" s="28" t="s">
        <v>220</v>
      </c>
      <c r="K74" s="28" t="s">
        <v>220</v>
      </c>
    </row>
    <row r="75" spans="1:11">
      <c r="A75" s="83" t="s">
        <v>1216</v>
      </c>
      <c r="B75" s="45">
        <f t="shared" ref="B75:B81" si="13">SUM(C75:K75)</f>
        <v>392</v>
      </c>
      <c r="C75" s="28" t="s">
        <v>220</v>
      </c>
      <c r="D75" s="28" t="s">
        <v>220</v>
      </c>
      <c r="E75" s="28">
        <v>33</v>
      </c>
      <c r="F75" s="28">
        <v>75</v>
      </c>
      <c r="G75" s="28">
        <v>127</v>
      </c>
      <c r="H75" s="28">
        <v>110</v>
      </c>
      <c r="I75" s="28">
        <v>47</v>
      </c>
      <c r="J75" s="28" t="s">
        <v>220</v>
      </c>
      <c r="K75" s="28" t="s">
        <v>220</v>
      </c>
    </row>
    <row r="76" spans="1:11">
      <c r="A76" s="83" t="s">
        <v>1217</v>
      </c>
      <c r="B76" s="45">
        <f t="shared" si="13"/>
        <v>455</v>
      </c>
      <c r="C76" s="28" t="s">
        <v>220</v>
      </c>
      <c r="D76" s="28" t="s">
        <v>220</v>
      </c>
      <c r="E76" s="28">
        <v>1</v>
      </c>
      <c r="F76" s="28">
        <v>28</v>
      </c>
      <c r="G76" s="28">
        <v>183</v>
      </c>
      <c r="H76" s="28">
        <v>182</v>
      </c>
      <c r="I76" s="28">
        <v>57</v>
      </c>
      <c r="J76" s="28">
        <v>4</v>
      </c>
      <c r="K76" s="28" t="s">
        <v>220</v>
      </c>
    </row>
    <row r="77" spans="1:11">
      <c r="A77" s="83" t="s">
        <v>1218</v>
      </c>
      <c r="B77" s="45">
        <f t="shared" si="13"/>
        <v>1023</v>
      </c>
      <c r="C77" s="28">
        <v>12</v>
      </c>
      <c r="D77" s="28">
        <v>8</v>
      </c>
      <c r="E77" s="28">
        <v>16</v>
      </c>
      <c r="F77" s="28">
        <v>48</v>
      </c>
      <c r="G77" s="28">
        <v>211</v>
      </c>
      <c r="H77" s="28">
        <v>341</v>
      </c>
      <c r="I77" s="28">
        <v>360</v>
      </c>
      <c r="J77" s="28">
        <v>22</v>
      </c>
      <c r="K77" s="28">
        <v>5</v>
      </c>
    </row>
    <row r="78" spans="1:11">
      <c r="A78" s="83" t="s">
        <v>177</v>
      </c>
      <c r="B78" s="45">
        <f t="shared" si="13"/>
        <v>989</v>
      </c>
      <c r="C78" s="28" t="s">
        <v>220</v>
      </c>
      <c r="D78" s="28">
        <v>4</v>
      </c>
      <c r="E78" s="28" t="s">
        <v>220</v>
      </c>
      <c r="F78" s="28">
        <v>8</v>
      </c>
      <c r="G78" s="28">
        <v>85</v>
      </c>
      <c r="H78" s="28">
        <v>298</v>
      </c>
      <c r="I78" s="28">
        <v>565</v>
      </c>
      <c r="J78" s="28">
        <v>29</v>
      </c>
      <c r="K78" s="28" t="s">
        <v>220</v>
      </c>
    </row>
    <row r="79" spans="1:11">
      <c r="A79" s="83" t="s">
        <v>178</v>
      </c>
      <c r="B79" s="45">
        <f t="shared" si="13"/>
        <v>292</v>
      </c>
      <c r="C79" s="28">
        <v>4</v>
      </c>
      <c r="D79" s="28" t="s">
        <v>220</v>
      </c>
      <c r="E79" s="28" t="s">
        <v>220</v>
      </c>
      <c r="F79" s="28" t="s">
        <v>220</v>
      </c>
      <c r="G79" s="28">
        <v>12</v>
      </c>
      <c r="H79" s="28">
        <v>62</v>
      </c>
      <c r="I79" s="28">
        <v>178</v>
      </c>
      <c r="J79" s="28">
        <v>36</v>
      </c>
      <c r="K79" s="28" t="s">
        <v>220</v>
      </c>
    </row>
    <row r="80" spans="1:11">
      <c r="A80" s="83" t="s">
        <v>179</v>
      </c>
      <c r="B80" s="45">
        <f t="shared" si="13"/>
        <v>180</v>
      </c>
      <c r="C80" s="28">
        <v>4</v>
      </c>
      <c r="D80" s="28" t="s">
        <v>220</v>
      </c>
      <c r="E80" s="28" t="s">
        <v>220</v>
      </c>
      <c r="F80" s="28" t="s">
        <v>220</v>
      </c>
      <c r="G80" s="28" t="s">
        <v>220</v>
      </c>
      <c r="H80" s="28">
        <v>24</v>
      </c>
      <c r="I80" s="28">
        <v>109</v>
      </c>
      <c r="J80" s="28">
        <v>32</v>
      </c>
      <c r="K80" s="28">
        <v>11</v>
      </c>
    </row>
    <row r="81" spans="1:11">
      <c r="A81" s="83" t="s">
        <v>787</v>
      </c>
      <c r="B81" s="45">
        <f t="shared" si="13"/>
        <v>24</v>
      </c>
      <c r="C81" s="28" t="s">
        <v>220</v>
      </c>
      <c r="D81" s="28" t="s">
        <v>220</v>
      </c>
      <c r="E81" s="28" t="s">
        <v>220</v>
      </c>
      <c r="F81" s="28" t="s">
        <v>220</v>
      </c>
      <c r="G81" s="28" t="s">
        <v>220</v>
      </c>
      <c r="H81" s="28" t="s">
        <v>220</v>
      </c>
      <c r="I81" s="28">
        <v>4</v>
      </c>
      <c r="J81" s="28">
        <v>8</v>
      </c>
      <c r="K81" s="28">
        <v>12</v>
      </c>
    </row>
    <row r="82" spans="1:11" s="39" customFormat="1" ht="24" customHeight="1">
      <c r="A82" s="116" t="s">
        <v>1332</v>
      </c>
      <c r="D82" s="647"/>
      <c r="E82" s="647"/>
      <c r="F82" s="647"/>
      <c r="G82" s="647"/>
      <c r="H82" s="647"/>
      <c r="I82" s="647"/>
      <c r="J82" s="647"/>
      <c r="K82" s="647"/>
    </row>
    <row r="83" spans="1:11" s="39" customFormat="1" ht="24" customHeight="1">
      <c r="A83" s="445" t="s">
        <v>1333</v>
      </c>
      <c r="B83" s="60"/>
      <c r="C83" s="60"/>
      <c r="D83" s="648"/>
      <c r="E83" s="648"/>
      <c r="F83" s="648"/>
      <c r="G83" s="648"/>
      <c r="H83" s="648"/>
      <c r="I83" s="649"/>
      <c r="J83" s="648"/>
      <c r="K83" s="648"/>
    </row>
    <row r="84" spans="1:11" s="37" customFormat="1" ht="24" customHeight="1">
      <c r="D84" s="66"/>
      <c r="E84" s="66"/>
      <c r="F84" s="66"/>
      <c r="G84" s="66"/>
      <c r="H84" s="66"/>
      <c r="I84" s="66"/>
      <c r="J84" s="66"/>
      <c r="K84" s="66"/>
    </row>
    <row r="85" spans="1:11" s="37" customFormat="1" ht="24" customHeight="1">
      <c r="A85" s="482" t="s">
        <v>1315</v>
      </c>
      <c r="B85" s="483"/>
      <c r="C85" s="484" t="s">
        <v>1316</v>
      </c>
      <c r="D85" s="1155" t="s">
        <v>1633</v>
      </c>
      <c r="E85" s="1156"/>
      <c r="F85" s="1156"/>
      <c r="G85" s="1156"/>
      <c r="H85" s="1156"/>
      <c r="I85" s="1156"/>
      <c r="J85" s="1156"/>
      <c r="K85" s="1156"/>
    </row>
    <row r="86" spans="1:11" s="37" customFormat="1" ht="24" customHeight="1">
      <c r="A86" s="485" t="s">
        <v>63</v>
      </c>
      <c r="B86" s="486" t="s">
        <v>118</v>
      </c>
      <c r="C86" s="487" t="s">
        <v>1317</v>
      </c>
      <c r="D86" s="483" t="s">
        <v>1249</v>
      </c>
      <c r="E86" s="488" t="s">
        <v>1318</v>
      </c>
      <c r="F86" s="488" t="s">
        <v>1319</v>
      </c>
      <c r="G86" s="488" t="s">
        <v>1320</v>
      </c>
      <c r="H86" s="488" t="s">
        <v>1321</v>
      </c>
      <c r="I86" s="488" t="s">
        <v>1322</v>
      </c>
      <c r="J86" s="488" t="s">
        <v>1323</v>
      </c>
      <c r="K86" s="489">
        <v>1000001</v>
      </c>
    </row>
    <row r="87" spans="1:11" s="37" customFormat="1" ht="24" customHeight="1">
      <c r="A87" s="490" t="s">
        <v>1324</v>
      </c>
      <c r="B87" s="487" t="s">
        <v>36</v>
      </c>
      <c r="C87" s="487" t="s">
        <v>1325</v>
      </c>
      <c r="D87" s="491" t="s">
        <v>1326</v>
      </c>
      <c r="E87" s="492">
        <v>10000</v>
      </c>
      <c r="F87" s="492">
        <v>20000</v>
      </c>
      <c r="G87" s="492">
        <v>50000</v>
      </c>
      <c r="H87" s="492">
        <v>100000</v>
      </c>
      <c r="I87" s="492">
        <v>500000</v>
      </c>
      <c r="J87" s="492">
        <v>1000000</v>
      </c>
      <c r="K87" s="493" t="s">
        <v>1327</v>
      </c>
    </row>
    <row r="88" spans="1:11" s="37" customFormat="1" ht="24" customHeight="1">
      <c r="A88" s="494"/>
      <c r="B88" s="578"/>
      <c r="C88" s="487" t="s">
        <v>1794</v>
      </c>
      <c r="D88" s="846">
        <v>5001</v>
      </c>
      <c r="E88" s="495"/>
      <c r="F88" s="495"/>
      <c r="G88" s="495"/>
      <c r="H88" s="495"/>
      <c r="I88" s="495"/>
      <c r="J88" s="495"/>
      <c r="K88" s="847" t="s">
        <v>1224</v>
      </c>
    </row>
    <row r="89" spans="1:11">
      <c r="A89" s="662" t="s">
        <v>1632</v>
      </c>
      <c r="B89" s="44"/>
      <c r="C89" s="797"/>
      <c r="D89" s="797"/>
      <c r="E89" s="797"/>
      <c r="F89" s="797"/>
      <c r="G89" s="797"/>
      <c r="H89" s="797"/>
      <c r="I89" s="797"/>
      <c r="J89" s="797"/>
      <c r="K89" s="797"/>
    </row>
    <row r="90" spans="1:11" s="140" customFormat="1">
      <c r="A90" s="662" t="s">
        <v>1798</v>
      </c>
      <c r="B90" s="685">
        <f>SUM(B91:B98)</f>
        <v>300</v>
      </c>
      <c r="C90" s="559">
        <f t="shared" ref="C90:K90" si="14">SUM(C91:C98)</f>
        <v>4</v>
      </c>
      <c r="D90" s="559">
        <f t="shared" si="14"/>
        <v>12</v>
      </c>
      <c r="E90" s="559">
        <f t="shared" si="14"/>
        <v>20</v>
      </c>
      <c r="F90" s="559">
        <f t="shared" si="14"/>
        <v>26</v>
      </c>
      <c r="G90" s="559">
        <f t="shared" si="14"/>
        <v>91</v>
      </c>
      <c r="H90" s="559">
        <f t="shared" si="14"/>
        <v>50</v>
      </c>
      <c r="I90" s="559">
        <f t="shared" si="14"/>
        <v>84</v>
      </c>
      <c r="J90" s="559">
        <f t="shared" si="14"/>
        <v>4</v>
      </c>
      <c r="K90" s="559">
        <f t="shared" si="14"/>
        <v>9</v>
      </c>
    </row>
    <row r="91" spans="1:11">
      <c r="A91" s="83" t="s">
        <v>52</v>
      </c>
      <c r="B91" s="45">
        <f>SUM(C91:K91)</f>
        <v>131</v>
      </c>
      <c r="C91" s="565">
        <v>4</v>
      </c>
      <c r="D91" s="565">
        <v>12</v>
      </c>
      <c r="E91" s="565">
        <v>16</v>
      </c>
      <c r="F91" s="565">
        <v>13</v>
      </c>
      <c r="G91" s="565">
        <v>44</v>
      </c>
      <c r="H91" s="565">
        <v>18</v>
      </c>
      <c r="I91" s="565">
        <v>24</v>
      </c>
      <c r="J91" s="565" t="s">
        <v>220</v>
      </c>
      <c r="K91" s="565" t="s">
        <v>220</v>
      </c>
    </row>
    <row r="92" spans="1:11">
      <c r="A92" s="83" t="s">
        <v>1216</v>
      </c>
      <c r="B92" s="45">
        <f t="shared" ref="B92:B97" si="15">SUM(C92:K92)</f>
        <v>83</v>
      </c>
      <c r="C92" s="565" t="s">
        <v>220</v>
      </c>
      <c r="D92" s="565" t="s">
        <v>220</v>
      </c>
      <c r="E92" s="565" t="s">
        <v>220</v>
      </c>
      <c r="F92" s="565">
        <v>13</v>
      </c>
      <c r="G92" s="565">
        <v>30</v>
      </c>
      <c r="H92" s="565">
        <v>28</v>
      </c>
      <c r="I92" s="565">
        <v>12</v>
      </c>
      <c r="J92" s="565" t="s">
        <v>220</v>
      </c>
      <c r="K92" s="565" t="s">
        <v>220</v>
      </c>
    </row>
    <row r="93" spans="1:11">
      <c r="A93" s="83" t="s">
        <v>1217</v>
      </c>
      <c r="B93" s="45">
        <f t="shared" si="15"/>
        <v>32</v>
      </c>
      <c r="C93" s="565" t="s">
        <v>220</v>
      </c>
      <c r="D93" s="565" t="s">
        <v>220</v>
      </c>
      <c r="E93" s="565">
        <v>4</v>
      </c>
      <c r="F93" s="565" t="s">
        <v>220</v>
      </c>
      <c r="G93" s="565">
        <v>8</v>
      </c>
      <c r="H93" s="565">
        <v>4</v>
      </c>
      <c r="I93" s="565">
        <v>16</v>
      </c>
      <c r="J93" s="565" t="s">
        <v>220</v>
      </c>
      <c r="K93" s="565" t="s">
        <v>220</v>
      </c>
    </row>
    <row r="94" spans="1:11">
      <c r="A94" s="83" t="s">
        <v>1218</v>
      </c>
      <c r="B94" s="45">
        <f t="shared" si="15"/>
        <v>41</v>
      </c>
      <c r="C94" s="565" t="s">
        <v>220</v>
      </c>
      <c r="D94" s="565" t="s">
        <v>220</v>
      </c>
      <c r="E94" s="565" t="s">
        <v>220</v>
      </c>
      <c r="F94" s="565" t="s">
        <v>220</v>
      </c>
      <c r="G94" s="565">
        <v>9</v>
      </c>
      <c r="H94" s="565" t="s">
        <v>220</v>
      </c>
      <c r="I94" s="565">
        <v>28</v>
      </c>
      <c r="J94" s="565">
        <v>4</v>
      </c>
      <c r="K94" s="565" t="s">
        <v>220</v>
      </c>
    </row>
    <row r="95" spans="1:11">
      <c r="A95" s="83" t="s">
        <v>177</v>
      </c>
      <c r="B95" s="45">
        <f t="shared" si="15"/>
        <v>5</v>
      </c>
      <c r="C95" s="565" t="s">
        <v>220</v>
      </c>
      <c r="D95" s="565" t="s">
        <v>220</v>
      </c>
      <c r="E95" s="565" t="s">
        <v>220</v>
      </c>
      <c r="F95" s="565" t="s">
        <v>220</v>
      </c>
      <c r="G95" s="565" t="s">
        <v>220</v>
      </c>
      <c r="H95" s="565" t="s">
        <v>220</v>
      </c>
      <c r="I95" s="565">
        <v>4</v>
      </c>
      <c r="J95" s="565" t="s">
        <v>220</v>
      </c>
      <c r="K95" s="565">
        <v>1</v>
      </c>
    </row>
    <row r="96" spans="1:11">
      <c r="A96" s="83" t="s">
        <v>178</v>
      </c>
      <c r="B96" s="45" t="s">
        <v>53</v>
      </c>
      <c r="C96" s="565" t="s">
        <v>220</v>
      </c>
      <c r="D96" s="565" t="s">
        <v>220</v>
      </c>
      <c r="E96" s="565" t="s">
        <v>220</v>
      </c>
      <c r="F96" s="565" t="s">
        <v>220</v>
      </c>
      <c r="G96" s="565" t="s">
        <v>220</v>
      </c>
      <c r="H96" s="565" t="s">
        <v>220</v>
      </c>
      <c r="I96" s="565" t="s">
        <v>220</v>
      </c>
      <c r="J96" s="565" t="s">
        <v>220</v>
      </c>
      <c r="K96" s="565" t="s">
        <v>220</v>
      </c>
    </row>
    <row r="97" spans="1:11">
      <c r="A97" s="83" t="s">
        <v>179</v>
      </c>
      <c r="B97" s="45">
        <f t="shared" si="15"/>
        <v>8</v>
      </c>
      <c r="C97" s="565" t="s">
        <v>220</v>
      </c>
      <c r="D97" s="565" t="s">
        <v>220</v>
      </c>
      <c r="E97" s="565" t="s">
        <v>220</v>
      </c>
      <c r="F97" s="565" t="s">
        <v>220</v>
      </c>
      <c r="G97" s="565" t="s">
        <v>220</v>
      </c>
      <c r="H97" s="565" t="s">
        <v>220</v>
      </c>
      <c r="I97" s="565" t="s">
        <v>220</v>
      </c>
      <c r="J97" s="565" t="s">
        <v>220</v>
      </c>
      <c r="K97" s="565">
        <v>8</v>
      </c>
    </row>
    <row r="98" spans="1:11">
      <c r="A98" s="83" t="s">
        <v>787</v>
      </c>
      <c r="B98" s="45" t="s">
        <v>53</v>
      </c>
      <c r="C98" s="565" t="s">
        <v>220</v>
      </c>
      <c r="D98" s="565" t="s">
        <v>220</v>
      </c>
      <c r="E98" s="565" t="s">
        <v>220</v>
      </c>
      <c r="F98" s="565" t="s">
        <v>220</v>
      </c>
      <c r="G98" s="565" t="s">
        <v>220</v>
      </c>
      <c r="H98" s="565" t="s">
        <v>220</v>
      </c>
      <c r="I98" s="565" t="s">
        <v>220</v>
      </c>
      <c r="J98" s="565" t="s">
        <v>220</v>
      </c>
      <c r="K98" s="565" t="s">
        <v>220</v>
      </c>
    </row>
    <row r="99" spans="1:11" ht="43.5" customHeight="1">
      <c r="A99" s="580" t="s">
        <v>1665</v>
      </c>
      <c r="B99" s="45"/>
      <c r="C99" s="565"/>
      <c r="D99" s="565"/>
      <c r="E99" s="565"/>
      <c r="F99" s="565"/>
      <c r="G99" s="565"/>
      <c r="H99" s="565"/>
      <c r="I99" s="565"/>
      <c r="J99" s="565"/>
      <c r="K99" s="565"/>
    </row>
    <row r="100" spans="1:11" s="140" customFormat="1" ht="48" customHeight="1">
      <c r="A100" s="579" t="s">
        <v>1796</v>
      </c>
      <c r="B100" s="685">
        <f>B101+B102+B103+B104+B105+B106+B114+B115</f>
        <v>3250</v>
      </c>
      <c r="C100" s="809">
        <v>12</v>
      </c>
      <c r="D100" s="809">
        <v>25</v>
      </c>
      <c r="E100" s="809">
        <v>38</v>
      </c>
      <c r="F100" s="809">
        <v>127</v>
      </c>
      <c r="G100" s="809">
        <v>575</v>
      </c>
      <c r="H100" s="809">
        <f t="shared" ref="H100:I100" si="16">H101+H102+H103+H104+H105+H106+H114+H115</f>
        <v>1053</v>
      </c>
      <c r="I100" s="809">
        <f t="shared" si="16"/>
        <v>1271</v>
      </c>
      <c r="J100" s="809">
        <v>116</v>
      </c>
      <c r="K100" s="809">
        <v>33</v>
      </c>
    </row>
    <row r="101" spans="1:11">
      <c r="A101" s="83" t="s">
        <v>52</v>
      </c>
      <c r="B101" s="45">
        <f>SUM(C101:K101)</f>
        <v>80</v>
      </c>
      <c r="C101" s="565" t="s">
        <v>53</v>
      </c>
      <c r="D101" s="565">
        <v>4</v>
      </c>
      <c r="E101" s="565">
        <v>4</v>
      </c>
      <c r="F101" s="565">
        <v>11</v>
      </c>
      <c r="G101" s="565">
        <v>16</v>
      </c>
      <c r="H101" s="565">
        <v>33</v>
      </c>
      <c r="I101" s="565">
        <v>12</v>
      </c>
      <c r="J101" s="565" t="s">
        <v>220</v>
      </c>
      <c r="K101" s="565" t="s">
        <v>220</v>
      </c>
    </row>
    <row r="102" spans="1:11">
      <c r="A102" s="83" t="s">
        <v>1216</v>
      </c>
      <c r="B102" s="45">
        <f t="shared" ref="B102:B106" si="17">SUM(C102:K102)</f>
        <v>283</v>
      </c>
      <c r="C102" s="565">
        <v>8</v>
      </c>
      <c r="D102" s="565">
        <v>16</v>
      </c>
      <c r="E102" s="565">
        <v>17</v>
      </c>
      <c r="F102" s="565">
        <v>28</v>
      </c>
      <c r="G102" s="565">
        <v>80</v>
      </c>
      <c r="H102" s="565">
        <v>83</v>
      </c>
      <c r="I102" s="565">
        <v>51</v>
      </c>
      <c r="J102" s="565" t="s">
        <v>220</v>
      </c>
      <c r="K102" s="565" t="s">
        <v>220</v>
      </c>
    </row>
    <row r="103" spans="1:11">
      <c r="A103" s="83" t="s">
        <v>1217</v>
      </c>
      <c r="B103" s="45">
        <f t="shared" si="17"/>
        <v>355</v>
      </c>
      <c r="C103" s="565" t="s">
        <v>220</v>
      </c>
      <c r="D103" s="565" t="s">
        <v>220</v>
      </c>
      <c r="E103" s="565">
        <v>12</v>
      </c>
      <c r="F103" s="565">
        <v>4</v>
      </c>
      <c r="G103" s="565">
        <v>109</v>
      </c>
      <c r="H103" s="565">
        <v>159</v>
      </c>
      <c r="I103" s="565">
        <v>67</v>
      </c>
      <c r="J103" s="565">
        <v>4</v>
      </c>
      <c r="K103" s="565" t="s">
        <v>220</v>
      </c>
    </row>
    <row r="104" spans="1:11">
      <c r="A104" s="83" t="s">
        <v>1218</v>
      </c>
      <c r="B104" s="45">
        <f t="shared" si="17"/>
        <v>930</v>
      </c>
      <c r="C104" s="565">
        <v>4</v>
      </c>
      <c r="D104" s="565">
        <v>4</v>
      </c>
      <c r="E104" s="565" t="s">
        <v>220</v>
      </c>
      <c r="F104" s="565">
        <v>48</v>
      </c>
      <c r="G104" s="565">
        <v>230</v>
      </c>
      <c r="H104" s="565">
        <v>328</v>
      </c>
      <c r="I104" s="565">
        <v>300</v>
      </c>
      <c r="J104" s="565">
        <v>12</v>
      </c>
      <c r="K104" s="565">
        <v>4</v>
      </c>
    </row>
    <row r="105" spans="1:11">
      <c r="A105" s="83" t="s">
        <v>177</v>
      </c>
      <c r="B105" s="45">
        <f t="shared" si="17"/>
        <v>1005</v>
      </c>
      <c r="C105" s="565" t="s">
        <v>220</v>
      </c>
      <c r="D105" s="565">
        <v>1</v>
      </c>
      <c r="E105" s="565">
        <v>5</v>
      </c>
      <c r="F105" s="565">
        <v>28</v>
      </c>
      <c r="G105" s="565">
        <v>116</v>
      </c>
      <c r="H105" s="565">
        <v>343</v>
      </c>
      <c r="I105" s="565">
        <v>467</v>
      </c>
      <c r="J105" s="565">
        <v>37</v>
      </c>
      <c r="K105" s="565">
        <v>8</v>
      </c>
    </row>
    <row r="106" spans="1:11">
      <c r="A106" s="83" t="s">
        <v>178</v>
      </c>
      <c r="B106" s="45">
        <f t="shared" si="17"/>
        <v>374</v>
      </c>
      <c r="C106" s="565" t="s">
        <v>220</v>
      </c>
      <c r="D106" s="565" t="s">
        <v>220</v>
      </c>
      <c r="E106" s="565" t="s">
        <v>220</v>
      </c>
      <c r="F106" s="565">
        <v>8</v>
      </c>
      <c r="G106" s="565">
        <v>16</v>
      </c>
      <c r="H106" s="565">
        <v>81</v>
      </c>
      <c r="I106" s="565">
        <v>235</v>
      </c>
      <c r="J106" s="565">
        <v>22</v>
      </c>
      <c r="K106" s="565">
        <v>12</v>
      </c>
    </row>
    <row r="107" spans="1:11" s="39" customFormat="1" ht="24" customHeight="1">
      <c r="A107" s="116" t="s">
        <v>1332</v>
      </c>
      <c r="D107" s="647"/>
      <c r="E107" s="647"/>
      <c r="F107" s="647"/>
      <c r="G107" s="647"/>
      <c r="H107" s="647"/>
      <c r="I107" s="647"/>
      <c r="J107" s="647"/>
      <c r="K107" s="647"/>
    </row>
    <row r="108" spans="1:11" s="39" customFormat="1" ht="24" customHeight="1">
      <c r="A108" s="445" t="s">
        <v>1333</v>
      </c>
      <c r="B108" s="60"/>
      <c r="C108" s="60"/>
      <c r="D108" s="648"/>
      <c r="E108" s="648"/>
      <c r="F108" s="648"/>
      <c r="G108" s="648"/>
      <c r="H108" s="648"/>
      <c r="I108" s="649"/>
      <c r="J108" s="648"/>
      <c r="K108" s="648"/>
    </row>
    <row r="109" spans="1:11" s="37" customFormat="1" ht="24" customHeight="1">
      <c r="D109" s="66"/>
      <c r="E109" s="66"/>
      <c r="F109" s="66"/>
      <c r="G109" s="66"/>
      <c r="H109" s="66"/>
      <c r="I109" s="66"/>
      <c r="J109" s="66"/>
      <c r="K109" s="66"/>
    </row>
    <row r="110" spans="1:11" s="37" customFormat="1" ht="24" customHeight="1">
      <c r="A110" s="482" t="s">
        <v>1315</v>
      </c>
      <c r="B110" s="483"/>
      <c r="C110" s="484" t="s">
        <v>1316</v>
      </c>
      <c r="D110" s="1155" t="s">
        <v>1633</v>
      </c>
      <c r="E110" s="1156"/>
      <c r="F110" s="1156"/>
      <c r="G110" s="1156"/>
      <c r="H110" s="1156"/>
      <c r="I110" s="1156"/>
      <c r="J110" s="1156"/>
      <c r="K110" s="1156"/>
    </row>
    <row r="111" spans="1:11" s="37" customFormat="1" ht="24" customHeight="1">
      <c r="A111" s="485" t="s">
        <v>63</v>
      </c>
      <c r="B111" s="486" t="s">
        <v>118</v>
      </c>
      <c r="C111" s="487" t="s">
        <v>1317</v>
      </c>
      <c r="D111" s="483" t="s">
        <v>1249</v>
      </c>
      <c r="E111" s="488" t="s">
        <v>1318</v>
      </c>
      <c r="F111" s="488" t="s">
        <v>1319</v>
      </c>
      <c r="G111" s="488" t="s">
        <v>1320</v>
      </c>
      <c r="H111" s="488" t="s">
        <v>1321</v>
      </c>
      <c r="I111" s="488" t="s">
        <v>1322</v>
      </c>
      <c r="J111" s="488" t="s">
        <v>1323</v>
      </c>
      <c r="K111" s="489">
        <v>1000001</v>
      </c>
    </row>
    <row r="112" spans="1:11" s="37" customFormat="1" ht="24" customHeight="1">
      <c r="A112" s="490" t="s">
        <v>1324</v>
      </c>
      <c r="B112" s="487" t="s">
        <v>36</v>
      </c>
      <c r="C112" s="487" t="s">
        <v>1325</v>
      </c>
      <c r="D112" s="491" t="s">
        <v>1326</v>
      </c>
      <c r="E112" s="492">
        <v>10000</v>
      </c>
      <c r="F112" s="492">
        <v>20000</v>
      </c>
      <c r="G112" s="492">
        <v>50000</v>
      </c>
      <c r="H112" s="492">
        <v>100000</v>
      </c>
      <c r="I112" s="492">
        <v>500000</v>
      </c>
      <c r="J112" s="492">
        <v>1000000</v>
      </c>
      <c r="K112" s="493" t="s">
        <v>1327</v>
      </c>
    </row>
    <row r="113" spans="1:11" s="37" customFormat="1" ht="24" customHeight="1">
      <c r="A113" s="494"/>
      <c r="B113" s="578"/>
      <c r="C113" s="487" t="s">
        <v>1794</v>
      </c>
      <c r="D113" s="846">
        <v>5001</v>
      </c>
      <c r="E113" s="495"/>
      <c r="F113" s="495"/>
      <c r="G113" s="495"/>
      <c r="H113" s="495"/>
      <c r="I113" s="495"/>
      <c r="J113" s="495"/>
      <c r="K113" s="847" t="s">
        <v>1224</v>
      </c>
    </row>
    <row r="114" spans="1:11">
      <c r="A114" s="581" t="s">
        <v>179</v>
      </c>
      <c r="B114" s="44">
        <f>SUM(C114:K114)</f>
        <v>207</v>
      </c>
      <c r="C114" s="797" t="s">
        <v>220</v>
      </c>
      <c r="D114" s="797" t="s">
        <v>220</v>
      </c>
      <c r="E114" s="797" t="s">
        <v>220</v>
      </c>
      <c r="F114" s="797" t="s">
        <v>220</v>
      </c>
      <c r="G114" s="797">
        <v>8</v>
      </c>
      <c r="H114" s="797">
        <v>22</v>
      </c>
      <c r="I114" s="797">
        <v>135</v>
      </c>
      <c r="J114" s="797">
        <v>33</v>
      </c>
      <c r="K114" s="797">
        <v>9</v>
      </c>
    </row>
    <row r="115" spans="1:11">
      <c r="A115" s="556" t="s">
        <v>787</v>
      </c>
      <c r="B115" s="114">
        <f>SUM(C115:K115)</f>
        <v>16</v>
      </c>
      <c r="C115" s="467" t="s">
        <v>220</v>
      </c>
      <c r="D115" s="467" t="s">
        <v>220</v>
      </c>
      <c r="E115" s="467" t="s">
        <v>220</v>
      </c>
      <c r="F115" s="467" t="s">
        <v>220</v>
      </c>
      <c r="G115" s="467" t="s">
        <v>220</v>
      </c>
      <c r="H115" s="467">
        <v>4</v>
      </c>
      <c r="I115" s="467">
        <v>4</v>
      </c>
      <c r="J115" s="467">
        <v>8</v>
      </c>
      <c r="K115" s="467" t="s">
        <v>1634</v>
      </c>
    </row>
    <row r="116" spans="1:11">
      <c r="A116" s="582"/>
      <c r="B116" s="28"/>
      <c r="C116" s="28"/>
      <c r="D116" s="28"/>
      <c r="E116" s="28"/>
      <c r="F116" s="28"/>
      <c r="G116" s="28"/>
      <c r="H116" s="28"/>
      <c r="I116" s="28"/>
      <c r="J116" s="28"/>
      <c r="K116" s="28"/>
    </row>
    <row r="117" spans="1:11">
      <c r="B117" s="43"/>
      <c r="C117" s="43"/>
      <c r="D117" s="43"/>
      <c r="E117" s="43"/>
      <c r="F117" s="43"/>
      <c r="G117" s="43"/>
      <c r="H117" s="43"/>
      <c r="I117" s="43"/>
      <c r="J117" s="43"/>
      <c r="K117" s="43"/>
    </row>
    <row r="118" spans="1:11">
      <c r="B118" s="43"/>
      <c r="C118" s="43"/>
      <c r="D118" s="43"/>
      <c r="E118" s="43"/>
      <c r="F118" s="43"/>
      <c r="G118" s="43"/>
      <c r="H118" s="43"/>
      <c r="I118" s="43"/>
      <c r="J118" s="43"/>
      <c r="K118" s="43"/>
    </row>
    <row r="119" spans="1:11">
      <c r="B119" s="43"/>
      <c r="C119" s="43"/>
      <c r="D119" s="43"/>
      <c r="E119" s="43"/>
      <c r="F119" s="43"/>
      <c r="G119" s="43"/>
      <c r="H119" s="43"/>
      <c r="I119" s="43"/>
      <c r="J119" s="43"/>
      <c r="K119" s="43"/>
    </row>
    <row r="120" spans="1:11">
      <c r="B120" s="43"/>
      <c r="C120" s="43"/>
      <c r="D120" s="43"/>
      <c r="E120" s="43"/>
      <c r="F120" s="43"/>
      <c r="G120" s="43"/>
      <c r="H120" s="43"/>
      <c r="I120" s="43"/>
      <c r="J120" s="43"/>
      <c r="K120" s="43"/>
    </row>
    <row r="121" spans="1:11">
      <c r="B121" s="43"/>
      <c r="C121" s="43"/>
      <c r="D121" s="43"/>
      <c r="E121" s="43"/>
      <c r="F121" s="43"/>
      <c r="G121" s="43"/>
      <c r="H121" s="43"/>
      <c r="I121" s="43"/>
      <c r="J121" s="43"/>
      <c r="K121" s="43"/>
    </row>
    <row r="122" spans="1:11">
      <c r="B122" s="43"/>
      <c r="C122" s="43"/>
      <c r="D122" s="43"/>
      <c r="E122" s="43"/>
      <c r="F122" s="43"/>
      <c r="G122" s="43"/>
      <c r="H122" s="43"/>
      <c r="I122" s="43"/>
      <c r="J122" s="43"/>
      <c r="K122" s="43"/>
    </row>
    <row r="123" spans="1:11">
      <c r="B123" s="43"/>
      <c r="C123" s="43"/>
      <c r="D123" s="43"/>
      <c r="E123" s="43"/>
      <c r="F123" s="43"/>
      <c r="G123" s="43"/>
      <c r="H123" s="43"/>
      <c r="I123" s="43"/>
      <c r="J123" s="43"/>
      <c r="K123" s="43"/>
    </row>
    <row r="124" spans="1:11">
      <c r="B124" s="43"/>
      <c r="C124" s="43"/>
      <c r="D124" s="43"/>
      <c r="E124" s="43"/>
      <c r="F124" s="43"/>
      <c r="G124" s="43"/>
      <c r="H124" s="43"/>
      <c r="I124" s="43"/>
      <c r="J124" s="43"/>
      <c r="K124" s="43"/>
    </row>
    <row r="125" spans="1:11">
      <c r="B125" s="43"/>
      <c r="C125" s="43"/>
      <c r="D125" s="43"/>
      <c r="E125" s="43"/>
      <c r="F125" s="43"/>
      <c r="G125" s="43"/>
      <c r="H125" s="43"/>
      <c r="I125" s="43"/>
      <c r="J125" s="43"/>
      <c r="K125" s="43"/>
    </row>
    <row r="126" spans="1:11">
      <c r="B126" s="43"/>
      <c r="C126" s="43"/>
      <c r="D126" s="43"/>
      <c r="E126" s="43"/>
      <c r="F126" s="43"/>
      <c r="G126" s="43"/>
      <c r="H126" s="43"/>
      <c r="I126" s="43"/>
      <c r="J126" s="43"/>
      <c r="K126" s="43"/>
    </row>
    <row r="127" spans="1:11">
      <c r="B127" s="43"/>
      <c r="C127" s="43"/>
      <c r="D127" s="43"/>
      <c r="E127" s="43"/>
      <c r="F127" s="43"/>
      <c r="G127" s="43"/>
      <c r="H127" s="43"/>
      <c r="I127" s="43"/>
      <c r="J127" s="43"/>
      <c r="K127" s="43"/>
    </row>
    <row r="128" spans="1:11">
      <c r="B128" s="43"/>
      <c r="C128" s="43"/>
      <c r="D128" s="43"/>
      <c r="E128" s="43"/>
      <c r="F128" s="43"/>
      <c r="G128" s="43"/>
      <c r="H128" s="43"/>
      <c r="I128" s="43"/>
      <c r="J128" s="43"/>
      <c r="K128" s="43"/>
    </row>
    <row r="129" spans="2:11">
      <c r="B129" s="43"/>
      <c r="C129" s="43"/>
      <c r="D129" s="43"/>
      <c r="E129" s="43"/>
      <c r="F129" s="43"/>
      <c r="G129" s="43"/>
      <c r="H129" s="43"/>
      <c r="I129" s="43"/>
      <c r="J129" s="43"/>
      <c r="K129" s="43"/>
    </row>
    <row r="130" spans="2:11">
      <c r="B130" s="43"/>
      <c r="C130" s="43"/>
      <c r="D130" s="43"/>
      <c r="E130" s="43"/>
      <c r="F130" s="43"/>
      <c r="G130" s="43"/>
      <c r="H130" s="43"/>
      <c r="I130" s="43"/>
      <c r="J130" s="43"/>
      <c r="K130" s="43"/>
    </row>
    <row r="131" spans="2:11">
      <c r="B131" s="43"/>
      <c r="C131" s="43"/>
      <c r="D131" s="43"/>
      <c r="E131" s="43"/>
      <c r="F131" s="43"/>
      <c r="G131" s="43"/>
      <c r="H131" s="43"/>
      <c r="I131" s="43"/>
      <c r="J131" s="43"/>
      <c r="K131" s="43"/>
    </row>
    <row r="132" spans="2:11">
      <c r="B132" s="43"/>
      <c r="C132" s="43"/>
      <c r="D132" s="43"/>
      <c r="E132" s="43"/>
      <c r="F132" s="43"/>
      <c r="G132" s="43"/>
      <c r="H132" s="43"/>
      <c r="I132" s="43"/>
      <c r="J132" s="43"/>
      <c r="K132" s="43"/>
    </row>
    <row r="133" spans="2:11">
      <c r="B133" s="43"/>
      <c r="C133" s="43"/>
      <c r="D133" s="43"/>
      <c r="E133" s="43"/>
      <c r="F133" s="43"/>
      <c r="G133" s="43"/>
      <c r="H133" s="43"/>
      <c r="I133" s="43"/>
      <c r="J133" s="43"/>
      <c r="K133" s="43"/>
    </row>
    <row r="134" spans="2:11">
      <c r="B134" s="43"/>
      <c r="C134" s="43"/>
      <c r="D134" s="43"/>
      <c r="E134" s="43"/>
      <c r="F134" s="43"/>
      <c r="G134" s="43"/>
      <c r="H134" s="43"/>
      <c r="I134" s="43"/>
      <c r="J134" s="43"/>
      <c r="K134" s="43"/>
    </row>
    <row r="135" spans="2:11">
      <c r="B135" s="43"/>
      <c r="C135" s="43"/>
      <c r="D135" s="43"/>
      <c r="E135" s="43"/>
      <c r="F135" s="43"/>
      <c r="G135" s="43"/>
      <c r="H135" s="43"/>
      <c r="I135" s="43"/>
      <c r="J135" s="43"/>
      <c r="K135" s="43"/>
    </row>
    <row r="136" spans="2:11">
      <c r="B136" s="43"/>
      <c r="C136" s="43"/>
      <c r="D136" s="43"/>
      <c r="E136" s="43"/>
      <c r="F136" s="43"/>
      <c r="G136" s="43"/>
      <c r="H136" s="43"/>
      <c r="I136" s="43"/>
      <c r="J136" s="43"/>
      <c r="K136" s="43"/>
    </row>
    <row r="137" spans="2:11">
      <c r="B137" s="43"/>
      <c r="C137" s="43"/>
      <c r="D137" s="43"/>
      <c r="E137" s="43"/>
      <c r="F137" s="43"/>
      <c r="G137" s="43"/>
      <c r="H137" s="43"/>
      <c r="I137" s="43"/>
      <c r="J137" s="43"/>
      <c r="K137" s="43"/>
    </row>
    <row r="138" spans="2:11">
      <c r="B138" s="43"/>
      <c r="C138" s="43"/>
      <c r="D138" s="43"/>
      <c r="E138" s="43"/>
      <c r="F138" s="43"/>
      <c r="G138" s="43"/>
      <c r="H138" s="43"/>
      <c r="I138" s="43"/>
      <c r="J138" s="43"/>
      <c r="K138" s="43"/>
    </row>
    <row r="139" spans="2:11">
      <c r="B139" s="43"/>
      <c r="C139" s="43"/>
      <c r="D139" s="43"/>
      <c r="E139" s="43"/>
      <c r="F139" s="43"/>
      <c r="G139" s="43"/>
      <c r="H139" s="43"/>
      <c r="I139" s="43"/>
      <c r="J139" s="43"/>
      <c r="K139" s="43"/>
    </row>
    <row r="140" spans="2:11">
      <c r="B140" s="43"/>
      <c r="C140" s="43"/>
      <c r="D140" s="43"/>
      <c r="E140" s="43"/>
      <c r="F140" s="43"/>
      <c r="G140" s="43"/>
      <c r="H140" s="43"/>
      <c r="I140" s="43"/>
      <c r="J140" s="43"/>
      <c r="K140" s="43"/>
    </row>
    <row r="141" spans="2:11">
      <c r="B141" s="43"/>
      <c r="C141" s="43"/>
      <c r="D141" s="43"/>
      <c r="E141" s="43"/>
      <c r="F141" s="43"/>
      <c r="G141" s="43"/>
      <c r="H141" s="43"/>
      <c r="I141" s="43"/>
      <c r="J141" s="43"/>
      <c r="K141" s="43"/>
    </row>
    <row r="142" spans="2:11">
      <c r="B142" s="43"/>
      <c r="C142" s="43"/>
      <c r="D142" s="43"/>
      <c r="E142" s="43"/>
      <c r="F142" s="43"/>
      <c r="G142" s="43"/>
      <c r="H142" s="43"/>
      <c r="I142" s="43"/>
      <c r="J142" s="43"/>
      <c r="K142" s="43"/>
    </row>
    <row r="143" spans="2:11">
      <c r="B143" s="43"/>
      <c r="C143" s="43"/>
      <c r="D143" s="43"/>
      <c r="E143" s="43"/>
      <c r="F143" s="43"/>
      <c r="G143" s="43"/>
      <c r="H143" s="43"/>
      <c r="I143" s="43"/>
      <c r="J143" s="43"/>
      <c r="K143" s="43"/>
    </row>
    <row r="144" spans="2:11">
      <c r="B144" s="43"/>
      <c r="C144" s="43"/>
      <c r="D144" s="43"/>
      <c r="E144" s="43"/>
      <c r="F144" s="43"/>
      <c r="G144" s="43"/>
      <c r="H144" s="43"/>
      <c r="I144" s="43"/>
      <c r="J144" s="43"/>
      <c r="K144" s="43"/>
    </row>
    <row r="145" spans="2:11">
      <c r="B145" s="43"/>
      <c r="C145" s="43"/>
      <c r="D145" s="43"/>
      <c r="E145" s="43"/>
      <c r="F145" s="43"/>
      <c r="G145" s="43"/>
      <c r="H145" s="43"/>
      <c r="I145" s="43"/>
      <c r="J145" s="43"/>
      <c r="K145" s="43"/>
    </row>
    <row r="146" spans="2:11">
      <c r="B146" s="43"/>
      <c r="C146" s="43"/>
      <c r="D146" s="43"/>
      <c r="E146" s="43"/>
      <c r="F146" s="43"/>
      <c r="G146" s="43"/>
      <c r="H146" s="43"/>
      <c r="I146" s="43"/>
      <c r="J146" s="43"/>
      <c r="K146" s="43"/>
    </row>
    <row r="147" spans="2:11">
      <c r="B147" s="43"/>
      <c r="C147" s="43"/>
      <c r="D147" s="43"/>
      <c r="E147" s="43"/>
      <c r="F147" s="43"/>
      <c r="G147" s="43"/>
      <c r="H147" s="43"/>
      <c r="I147" s="43"/>
      <c r="J147" s="43"/>
      <c r="K147" s="43"/>
    </row>
    <row r="148" spans="2:11">
      <c r="B148" s="43"/>
      <c r="C148" s="43"/>
      <c r="D148" s="43"/>
      <c r="E148" s="43"/>
      <c r="F148" s="43"/>
      <c r="G148" s="43"/>
      <c r="H148" s="43"/>
      <c r="I148" s="43"/>
      <c r="J148" s="43"/>
      <c r="K148" s="43"/>
    </row>
    <row r="149" spans="2:11">
      <c r="B149" s="43"/>
      <c r="C149" s="43"/>
      <c r="D149" s="43"/>
      <c r="E149" s="43"/>
      <c r="F149" s="43"/>
      <c r="G149" s="43"/>
      <c r="H149" s="43"/>
      <c r="I149" s="43"/>
      <c r="J149" s="43"/>
      <c r="K149" s="43"/>
    </row>
    <row r="150" spans="2:11">
      <c r="B150" s="43"/>
      <c r="C150" s="43"/>
      <c r="D150" s="43"/>
      <c r="E150" s="43"/>
      <c r="F150" s="43"/>
      <c r="G150" s="43"/>
      <c r="H150" s="43"/>
      <c r="I150" s="43"/>
      <c r="J150" s="43"/>
      <c r="K150" s="43"/>
    </row>
    <row r="151" spans="2:11">
      <c r="B151" s="43"/>
      <c r="C151" s="43"/>
      <c r="D151" s="43"/>
      <c r="E151" s="43"/>
      <c r="F151" s="43"/>
      <c r="G151" s="43"/>
      <c r="H151" s="43"/>
      <c r="I151" s="43"/>
      <c r="J151" s="43"/>
      <c r="K151" s="43"/>
    </row>
    <row r="152" spans="2:11">
      <c r="B152" s="43"/>
      <c r="C152" s="43"/>
      <c r="D152" s="43"/>
      <c r="E152" s="43"/>
      <c r="F152" s="43"/>
      <c r="G152" s="43"/>
      <c r="H152" s="43"/>
      <c r="I152" s="43"/>
      <c r="J152" s="43"/>
      <c r="K152" s="43"/>
    </row>
    <row r="153" spans="2:11">
      <c r="B153" s="43"/>
      <c r="C153" s="43"/>
      <c r="D153" s="43"/>
      <c r="E153" s="43"/>
      <c r="F153" s="43"/>
      <c r="G153" s="43"/>
      <c r="H153" s="43"/>
      <c r="I153" s="43"/>
      <c r="J153" s="43"/>
      <c r="K153" s="43"/>
    </row>
    <row r="154" spans="2:11">
      <c r="B154" s="43"/>
      <c r="C154" s="43"/>
      <c r="D154" s="43"/>
      <c r="E154" s="43"/>
      <c r="F154" s="43"/>
      <c r="G154" s="43"/>
      <c r="H154" s="43"/>
      <c r="I154" s="43"/>
      <c r="J154" s="43"/>
      <c r="K154" s="43"/>
    </row>
    <row r="155" spans="2:11">
      <c r="B155" s="43"/>
      <c r="C155" s="43"/>
      <c r="D155" s="43"/>
      <c r="E155" s="43"/>
      <c r="F155" s="43"/>
      <c r="G155" s="43"/>
      <c r="H155" s="43"/>
      <c r="I155" s="43"/>
      <c r="J155" s="43"/>
      <c r="K155" s="43"/>
    </row>
    <row r="156" spans="2:11">
      <c r="B156" s="43"/>
      <c r="C156" s="43"/>
      <c r="D156" s="43"/>
      <c r="E156" s="43"/>
      <c r="F156" s="43"/>
      <c r="G156" s="43"/>
      <c r="H156" s="43"/>
      <c r="I156" s="43"/>
      <c r="J156" s="43"/>
      <c r="K156" s="43"/>
    </row>
    <row r="157" spans="2:11">
      <c r="B157" s="43"/>
      <c r="C157" s="43"/>
      <c r="D157" s="43"/>
      <c r="E157" s="43"/>
      <c r="F157" s="43"/>
      <c r="G157" s="43"/>
      <c r="H157" s="43"/>
      <c r="I157" s="43"/>
      <c r="J157" s="43"/>
      <c r="K157" s="43"/>
    </row>
    <row r="158" spans="2:11">
      <c r="B158" s="43"/>
      <c r="C158" s="43"/>
      <c r="D158" s="43"/>
      <c r="E158" s="43"/>
      <c r="F158" s="43"/>
      <c r="G158" s="43"/>
      <c r="H158" s="43"/>
      <c r="I158" s="43"/>
      <c r="J158" s="43"/>
      <c r="K158" s="43"/>
    </row>
    <row r="159" spans="2:11">
      <c r="B159" s="43"/>
      <c r="C159" s="43"/>
      <c r="D159" s="43"/>
      <c r="E159" s="43"/>
      <c r="F159" s="43"/>
      <c r="G159" s="43"/>
      <c r="H159" s="43"/>
      <c r="I159" s="43"/>
      <c r="J159" s="43"/>
      <c r="K159" s="43"/>
    </row>
    <row r="160" spans="2:11">
      <c r="B160" s="43"/>
      <c r="C160" s="43"/>
      <c r="D160" s="43"/>
      <c r="E160" s="43"/>
      <c r="F160" s="43"/>
      <c r="G160" s="43"/>
      <c r="H160" s="43"/>
      <c r="I160" s="43"/>
      <c r="J160" s="43"/>
      <c r="K160" s="43"/>
    </row>
    <row r="161" spans="2:11">
      <c r="B161" s="43"/>
      <c r="C161" s="43"/>
      <c r="D161" s="43"/>
      <c r="E161" s="43"/>
      <c r="F161" s="43"/>
      <c r="G161" s="43"/>
      <c r="H161" s="43"/>
      <c r="I161" s="43"/>
      <c r="J161" s="43"/>
      <c r="K161" s="43"/>
    </row>
    <row r="162" spans="2:11">
      <c r="B162" s="43"/>
      <c r="C162" s="43"/>
      <c r="D162" s="43"/>
      <c r="E162" s="43"/>
      <c r="F162" s="43"/>
      <c r="G162" s="43"/>
      <c r="H162" s="43"/>
      <c r="I162" s="43"/>
      <c r="J162" s="43"/>
      <c r="K162" s="43"/>
    </row>
    <row r="163" spans="2:11">
      <c r="B163" s="43"/>
      <c r="C163" s="43"/>
      <c r="D163" s="43"/>
      <c r="E163" s="43"/>
      <c r="F163" s="43"/>
      <c r="G163" s="43"/>
      <c r="H163" s="43"/>
      <c r="I163" s="43"/>
      <c r="J163" s="43"/>
      <c r="K163" s="43"/>
    </row>
    <row r="164" spans="2:11">
      <c r="B164" s="43"/>
      <c r="C164" s="43"/>
      <c r="D164" s="43"/>
      <c r="E164" s="43"/>
      <c r="F164" s="43"/>
      <c r="G164" s="43"/>
      <c r="H164" s="43"/>
      <c r="I164" s="43"/>
      <c r="J164" s="43"/>
      <c r="K164" s="43"/>
    </row>
    <row r="165" spans="2:11">
      <c r="B165" s="43"/>
      <c r="C165" s="43"/>
      <c r="D165" s="43"/>
      <c r="E165" s="43"/>
      <c r="F165" s="43"/>
      <c r="G165" s="43"/>
      <c r="H165" s="43"/>
      <c r="I165" s="43"/>
      <c r="J165" s="43"/>
      <c r="K165" s="43"/>
    </row>
    <row r="166" spans="2:11">
      <c r="B166" s="43"/>
      <c r="C166" s="43"/>
      <c r="D166" s="43"/>
      <c r="E166" s="43"/>
      <c r="F166" s="43"/>
      <c r="G166" s="43"/>
      <c r="H166" s="43"/>
      <c r="I166" s="43"/>
      <c r="J166" s="43"/>
      <c r="K166" s="43"/>
    </row>
    <row r="167" spans="2:11">
      <c r="B167" s="43"/>
      <c r="C167" s="43"/>
      <c r="D167" s="43"/>
      <c r="E167" s="43"/>
      <c r="F167" s="43"/>
      <c r="G167" s="43"/>
      <c r="H167" s="43"/>
      <c r="I167" s="43"/>
      <c r="J167" s="43"/>
      <c r="K167" s="43"/>
    </row>
    <row r="168" spans="2:11">
      <c r="B168" s="43"/>
      <c r="C168" s="43"/>
      <c r="D168" s="43"/>
      <c r="E168" s="43"/>
      <c r="F168" s="43"/>
      <c r="G168" s="43"/>
      <c r="H168" s="43"/>
      <c r="I168" s="43"/>
      <c r="J168" s="43"/>
      <c r="K168" s="43"/>
    </row>
    <row r="169" spans="2:11">
      <c r="B169" s="43"/>
      <c r="C169" s="43"/>
      <c r="D169" s="43"/>
      <c r="E169" s="43"/>
      <c r="F169" s="43"/>
      <c r="G169" s="43"/>
      <c r="H169" s="43"/>
      <c r="I169" s="43"/>
      <c r="J169" s="43"/>
      <c r="K169" s="43"/>
    </row>
    <row r="170" spans="2:11">
      <c r="B170" s="43"/>
      <c r="C170" s="43"/>
      <c r="D170" s="43"/>
      <c r="E170" s="43"/>
      <c r="F170" s="43"/>
      <c r="G170" s="43"/>
      <c r="H170" s="43"/>
      <c r="I170" s="43"/>
      <c r="J170" s="43"/>
      <c r="K170" s="43"/>
    </row>
    <row r="171" spans="2:11">
      <c r="B171" s="43"/>
      <c r="C171" s="43"/>
      <c r="D171" s="43"/>
      <c r="E171" s="43"/>
      <c r="F171" s="43"/>
      <c r="G171" s="43"/>
      <c r="H171" s="43"/>
      <c r="I171" s="43"/>
      <c r="J171" s="43"/>
      <c r="K171" s="43"/>
    </row>
    <row r="172" spans="2:11">
      <c r="B172" s="43"/>
      <c r="C172" s="43"/>
      <c r="D172" s="43"/>
      <c r="E172" s="43"/>
      <c r="F172" s="43"/>
      <c r="G172" s="43"/>
      <c r="H172" s="43"/>
      <c r="I172" s="43"/>
      <c r="J172" s="43"/>
      <c r="K172" s="43"/>
    </row>
    <row r="173" spans="2:11">
      <c r="B173" s="43"/>
      <c r="C173" s="43"/>
      <c r="D173" s="43"/>
      <c r="E173" s="43"/>
      <c r="F173" s="43"/>
      <c r="G173" s="43"/>
      <c r="H173" s="43"/>
      <c r="I173" s="43"/>
      <c r="J173" s="43"/>
      <c r="K173" s="43"/>
    </row>
    <row r="174" spans="2:11">
      <c r="B174" s="43"/>
      <c r="C174" s="43"/>
      <c r="D174" s="43"/>
      <c r="E174" s="43"/>
      <c r="F174" s="43"/>
      <c r="G174" s="43"/>
      <c r="H174" s="43"/>
      <c r="I174" s="43"/>
      <c r="J174" s="43"/>
      <c r="K174" s="43"/>
    </row>
    <row r="175" spans="2:11">
      <c r="B175" s="43"/>
      <c r="C175" s="43"/>
      <c r="D175" s="43"/>
      <c r="E175" s="43"/>
      <c r="F175" s="43"/>
      <c r="G175" s="43"/>
      <c r="H175" s="43"/>
      <c r="I175" s="43"/>
      <c r="J175" s="43"/>
      <c r="K175" s="43"/>
    </row>
    <row r="176" spans="2:11">
      <c r="B176" s="43"/>
      <c r="C176" s="43"/>
      <c r="D176" s="43"/>
      <c r="E176" s="43"/>
      <c r="F176" s="43"/>
      <c r="G176" s="43"/>
      <c r="H176" s="43"/>
      <c r="I176" s="43"/>
      <c r="J176" s="43"/>
      <c r="K176" s="43"/>
    </row>
    <row r="177" spans="2:11">
      <c r="B177" s="43"/>
      <c r="C177" s="43"/>
      <c r="D177" s="43"/>
      <c r="E177" s="43"/>
      <c r="F177" s="43"/>
      <c r="G177" s="43"/>
      <c r="H177" s="43"/>
      <c r="I177" s="43"/>
      <c r="J177" s="43"/>
      <c r="K177" s="43"/>
    </row>
    <row r="178" spans="2:11">
      <c r="B178" s="43"/>
      <c r="C178" s="43"/>
      <c r="D178" s="43"/>
      <c r="E178" s="43"/>
      <c r="F178" s="43"/>
      <c r="G178" s="43"/>
      <c r="H178" s="43"/>
      <c r="I178" s="43"/>
      <c r="J178" s="43"/>
      <c r="K178" s="43"/>
    </row>
    <row r="179" spans="2:11">
      <c r="B179" s="43"/>
      <c r="C179" s="43"/>
      <c r="D179" s="43"/>
      <c r="E179" s="43"/>
      <c r="F179" s="43"/>
      <c r="G179" s="43"/>
      <c r="H179" s="43"/>
      <c r="I179" s="43"/>
      <c r="J179" s="43"/>
      <c r="K179" s="43"/>
    </row>
    <row r="180" spans="2:11">
      <c r="B180" s="43"/>
      <c r="C180" s="43"/>
      <c r="D180" s="43"/>
      <c r="E180" s="43"/>
      <c r="F180" s="43"/>
      <c r="G180" s="43"/>
      <c r="H180" s="43"/>
      <c r="I180" s="43"/>
      <c r="J180" s="43"/>
      <c r="K180" s="43"/>
    </row>
    <row r="181" spans="2:11">
      <c r="B181" s="43"/>
      <c r="C181" s="43"/>
      <c r="D181" s="43"/>
      <c r="E181" s="43"/>
      <c r="F181" s="43"/>
      <c r="G181" s="43"/>
      <c r="H181" s="43"/>
      <c r="I181" s="43"/>
      <c r="J181" s="43"/>
      <c r="K181" s="43"/>
    </row>
    <row r="182" spans="2:11">
      <c r="B182" s="43"/>
      <c r="C182" s="43"/>
      <c r="D182" s="43"/>
      <c r="E182" s="43"/>
      <c r="F182" s="43"/>
      <c r="G182" s="43"/>
      <c r="H182" s="43"/>
      <c r="I182" s="43"/>
      <c r="J182" s="43"/>
      <c r="K182" s="43"/>
    </row>
    <row r="183" spans="2:11">
      <c r="B183" s="43"/>
      <c r="C183" s="43"/>
      <c r="D183" s="43"/>
      <c r="E183" s="43"/>
      <c r="F183" s="43"/>
      <c r="G183" s="43"/>
      <c r="H183" s="43"/>
      <c r="I183" s="43"/>
      <c r="J183" s="43"/>
      <c r="K183" s="43"/>
    </row>
    <row r="184" spans="2:11">
      <c r="B184" s="43"/>
      <c r="C184" s="43"/>
      <c r="D184" s="43"/>
      <c r="E184" s="43"/>
      <c r="F184" s="43"/>
      <c r="G184" s="43"/>
      <c r="H184" s="43"/>
      <c r="I184" s="43"/>
      <c r="J184" s="43"/>
      <c r="K184" s="43"/>
    </row>
    <row r="185" spans="2:11">
      <c r="B185" s="43"/>
      <c r="C185" s="43"/>
      <c r="D185" s="43"/>
      <c r="E185" s="43"/>
      <c r="F185" s="43"/>
      <c r="G185" s="43"/>
      <c r="H185" s="43"/>
      <c r="I185" s="43"/>
      <c r="J185" s="43"/>
      <c r="K185" s="43"/>
    </row>
    <row r="186" spans="2:11">
      <c r="B186" s="43"/>
      <c r="C186" s="43"/>
      <c r="D186" s="43"/>
      <c r="E186" s="43"/>
      <c r="F186" s="43"/>
      <c r="G186" s="43"/>
      <c r="H186" s="43"/>
      <c r="I186" s="43"/>
      <c r="J186" s="43"/>
      <c r="K186" s="43"/>
    </row>
    <row r="187" spans="2:11">
      <c r="B187" s="43"/>
      <c r="C187" s="43"/>
      <c r="D187" s="43"/>
      <c r="E187" s="43"/>
      <c r="F187" s="43"/>
      <c r="G187" s="43"/>
      <c r="H187" s="43"/>
      <c r="I187" s="43"/>
      <c r="J187" s="43"/>
      <c r="K187" s="43"/>
    </row>
    <row r="188" spans="2:11">
      <c r="B188" s="43"/>
      <c r="C188" s="43"/>
      <c r="D188" s="43"/>
      <c r="E188" s="43"/>
      <c r="F188" s="43"/>
      <c r="G188" s="43"/>
      <c r="H188" s="43"/>
      <c r="I188" s="43"/>
      <c r="J188" s="43"/>
      <c r="K188" s="43"/>
    </row>
    <row r="189" spans="2:11">
      <c r="B189" s="43"/>
      <c r="C189" s="43"/>
      <c r="D189" s="43"/>
      <c r="E189" s="43"/>
      <c r="F189" s="43"/>
      <c r="G189" s="43"/>
      <c r="H189" s="43"/>
      <c r="I189" s="43"/>
      <c r="J189" s="43"/>
      <c r="K189" s="43"/>
    </row>
    <row r="190" spans="2:11">
      <c r="B190" s="43"/>
      <c r="C190" s="43"/>
      <c r="D190" s="43"/>
      <c r="E190" s="43"/>
      <c r="F190" s="43"/>
      <c r="G190" s="43"/>
      <c r="H190" s="43"/>
      <c r="I190" s="43"/>
      <c r="J190" s="43"/>
      <c r="K190" s="43"/>
    </row>
    <row r="191" spans="2:11">
      <c r="B191" s="43"/>
      <c r="C191" s="43"/>
      <c r="D191" s="43"/>
      <c r="E191" s="43"/>
      <c r="F191" s="43"/>
      <c r="G191" s="43"/>
      <c r="H191" s="43"/>
      <c r="I191" s="43"/>
      <c r="J191" s="43"/>
      <c r="K191" s="43"/>
    </row>
    <row r="192" spans="2:11">
      <c r="B192" s="43"/>
      <c r="C192" s="43"/>
      <c r="D192" s="43"/>
      <c r="E192" s="43"/>
      <c r="F192" s="43"/>
      <c r="G192" s="43"/>
      <c r="H192" s="43"/>
      <c r="I192" s="43"/>
      <c r="J192" s="43"/>
      <c r="K192" s="43"/>
    </row>
    <row r="193" spans="2:11">
      <c r="B193" s="43"/>
      <c r="C193" s="43"/>
      <c r="D193" s="43"/>
      <c r="E193" s="43"/>
      <c r="F193" s="43"/>
      <c r="G193" s="43"/>
      <c r="H193" s="43"/>
      <c r="I193" s="43"/>
      <c r="J193" s="43"/>
      <c r="K193" s="43"/>
    </row>
    <row r="194" spans="2:11">
      <c r="B194" s="43"/>
      <c r="C194" s="43"/>
      <c r="D194" s="43"/>
      <c r="E194" s="43"/>
      <c r="F194" s="43"/>
      <c r="G194" s="43"/>
      <c r="H194" s="43"/>
      <c r="I194" s="43"/>
      <c r="J194" s="43"/>
      <c r="K194" s="43"/>
    </row>
    <row r="195" spans="2:11">
      <c r="B195" s="43"/>
      <c r="C195" s="43"/>
      <c r="D195" s="43"/>
      <c r="E195" s="43"/>
      <c r="F195" s="43"/>
      <c r="G195" s="43"/>
      <c r="H195" s="43"/>
      <c r="I195" s="43"/>
      <c r="J195" s="43"/>
      <c r="K195" s="43"/>
    </row>
    <row r="196" spans="2:11">
      <c r="B196" s="43"/>
      <c r="C196" s="43"/>
      <c r="D196" s="43"/>
      <c r="E196" s="43"/>
      <c r="F196" s="43"/>
      <c r="G196" s="43"/>
      <c r="H196" s="43"/>
      <c r="I196" s="43"/>
      <c r="J196" s="43"/>
      <c r="K196" s="43"/>
    </row>
    <row r="197" spans="2:11">
      <c r="B197" s="43"/>
      <c r="C197" s="43"/>
      <c r="D197" s="43"/>
      <c r="E197" s="43"/>
      <c r="F197" s="43"/>
      <c r="G197" s="43"/>
      <c r="H197" s="43"/>
      <c r="I197" s="43"/>
      <c r="J197" s="43"/>
      <c r="K197" s="43"/>
    </row>
    <row r="198" spans="2:11">
      <c r="B198" s="43"/>
      <c r="C198" s="43"/>
      <c r="D198" s="43"/>
      <c r="E198" s="43"/>
      <c r="F198" s="43"/>
      <c r="G198" s="43"/>
      <c r="H198" s="43"/>
      <c r="I198" s="43"/>
      <c r="J198" s="43"/>
      <c r="K198" s="43"/>
    </row>
    <row r="199" spans="2:11">
      <c r="B199" s="43"/>
      <c r="C199" s="43"/>
      <c r="D199" s="43"/>
      <c r="E199" s="43"/>
      <c r="F199" s="43"/>
      <c r="G199" s="43"/>
      <c r="H199" s="43"/>
      <c r="I199" s="43"/>
      <c r="J199" s="43"/>
      <c r="K199" s="43"/>
    </row>
    <row r="200" spans="2:11">
      <c r="B200" s="43"/>
      <c r="C200" s="43"/>
      <c r="D200" s="43"/>
      <c r="E200" s="43"/>
      <c r="F200" s="43"/>
      <c r="G200" s="43"/>
      <c r="H200" s="43"/>
      <c r="I200" s="43"/>
      <c r="J200" s="43"/>
      <c r="K200" s="43"/>
    </row>
    <row r="201" spans="2:11">
      <c r="B201" s="43"/>
      <c r="C201" s="43"/>
      <c r="D201" s="43"/>
      <c r="E201" s="43"/>
      <c r="F201" s="43"/>
      <c r="G201" s="43"/>
      <c r="H201" s="43"/>
      <c r="I201" s="43"/>
      <c r="J201" s="43"/>
      <c r="K201" s="43"/>
    </row>
    <row r="202" spans="2:11">
      <c r="B202" s="43"/>
      <c r="C202" s="43"/>
      <c r="D202" s="43"/>
      <c r="E202" s="43"/>
      <c r="F202" s="43"/>
      <c r="G202" s="43"/>
      <c r="H202" s="43"/>
      <c r="I202" s="43"/>
      <c r="J202" s="43"/>
      <c r="K202" s="43"/>
    </row>
    <row r="203" spans="2:11">
      <c r="B203" s="43"/>
      <c r="C203" s="43"/>
      <c r="D203" s="43"/>
      <c r="E203" s="43"/>
      <c r="F203" s="43"/>
      <c r="G203" s="43"/>
      <c r="H203" s="43"/>
      <c r="I203" s="43"/>
      <c r="J203" s="43"/>
      <c r="K203" s="43"/>
    </row>
    <row r="204" spans="2:11">
      <c r="B204" s="43"/>
      <c r="C204" s="43"/>
      <c r="D204" s="43"/>
      <c r="E204" s="43"/>
      <c r="F204" s="43"/>
      <c r="G204" s="43"/>
      <c r="H204" s="43"/>
      <c r="I204" s="43"/>
      <c r="J204" s="43"/>
      <c r="K204" s="43"/>
    </row>
    <row r="205" spans="2:11">
      <c r="B205" s="43"/>
      <c r="C205" s="43"/>
      <c r="D205" s="43"/>
      <c r="E205" s="43"/>
      <c r="F205" s="43"/>
      <c r="G205" s="43"/>
      <c r="H205" s="43"/>
      <c r="I205" s="43"/>
      <c r="J205" s="43"/>
      <c r="K205" s="43"/>
    </row>
    <row r="206" spans="2:11">
      <c r="B206" s="43"/>
      <c r="C206" s="43"/>
      <c r="D206" s="43"/>
      <c r="E206" s="43"/>
      <c r="F206" s="43"/>
      <c r="G206" s="43"/>
      <c r="H206" s="43"/>
      <c r="I206" s="43"/>
      <c r="J206" s="43"/>
      <c r="K206" s="43"/>
    </row>
    <row r="207" spans="2:11">
      <c r="B207" s="43"/>
      <c r="C207" s="43"/>
      <c r="D207" s="43"/>
      <c r="E207" s="43"/>
      <c r="F207" s="43"/>
      <c r="G207" s="43"/>
      <c r="H207" s="43"/>
      <c r="I207" s="43"/>
      <c r="J207" s="43"/>
      <c r="K207" s="43"/>
    </row>
    <row r="208" spans="2:11">
      <c r="B208" s="43"/>
      <c r="C208" s="43"/>
      <c r="D208" s="43"/>
      <c r="E208" s="43"/>
      <c r="F208" s="43"/>
      <c r="G208" s="43"/>
      <c r="H208" s="43"/>
      <c r="I208" s="43"/>
      <c r="J208" s="43"/>
      <c r="K208" s="43"/>
    </row>
    <row r="209" spans="2:11">
      <c r="B209" s="43"/>
      <c r="C209" s="43"/>
      <c r="D209" s="43"/>
      <c r="E209" s="43"/>
      <c r="F209" s="43"/>
      <c r="G209" s="43"/>
      <c r="H209" s="43"/>
      <c r="I209" s="43"/>
      <c r="J209" s="43"/>
      <c r="K209" s="43"/>
    </row>
    <row r="210" spans="2:11">
      <c r="B210" s="43"/>
      <c r="C210" s="43"/>
      <c r="D210" s="43"/>
      <c r="E210" s="43"/>
      <c r="F210" s="43"/>
      <c r="G210" s="43"/>
      <c r="H210" s="43"/>
      <c r="I210" s="43"/>
      <c r="J210" s="43"/>
      <c r="K210" s="43"/>
    </row>
    <row r="211" spans="2:11">
      <c r="B211" s="43"/>
      <c r="C211" s="43"/>
      <c r="D211" s="43"/>
      <c r="E211" s="43"/>
      <c r="F211" s="43"/>
      <c r="G211" s="43"/>
      <c r="H211" s="43"/>
      <c r="I211" s="43"/>
      <c r="J211" s="43"/>
      <c r="K211" s="43"/>
    </row>
    <row r="212" spans="2:11">
      <c r="B212" s="43"/>
      <c r="C212" s="43"/>
      <c r="D212" s="43"/>
      <c r="E212" s="43"/>
      <c r="F212" s="43"/>
      <c r="G212" s="43"/>
      <c r="H212" s="43"/>
      <c r="I212" s="43"/>
      <c r="J212" s="43"/>
      <c r="K212" s="43"/>
    </row>
    <row r="213" spans="2:11">
      <c r="B213" s="43"/>
      <c r="C213" s="43"/>
      <c r="D213" s="43"/>
      <c r="E213" s="43"/>
      <c r="F213" s="43"/>
      <c r="G213" s="43"/>
      <c r="H213" s="43"/>
      <c r="I213" s="43"/>
      <c r="J213" s="43"/>
      <c r="K213" s="43"/>
    </row>
    <row r="214" spans="2:11">
      <c r="B214" s="43"/>
      <c r="C214" s="43"/>
      <c r="D214" s="43"/>
      <c r="E214" s="43"/>
      <c r="F214" s="43"/>
      <c r="G214" s="43"/>
      <c r="H214" s="43"/>
      <c r="I214" s="43"/>
      <c r="J214" s="43"/>
      <c r="K214" s="43"/>
    </row>
    <row r="215" spans="2:11">
      <c r="B215" s="43"/>
      <c r="C215" s="43"/>
      <c r="D215" s="43"/>
      <c r="E215" s="43"/>
      <c r="F215" s="43"/>
      <c r="G215" s="43"/>
      <c r="H215" s="43"/>
      <c r="I215" s="43"/>
      <c r="J215" s="43"/>
      <c r="K215" s="43"/>
    </row>
    <row r="216" spans="2:11">
      <c r="B216" s="43"/>
      <c r="C216" s="43"/>
      <c r="D216" s="43"/>
      <c r="E216" s="43"/>
      <c r="F216" s="43"/>
      <c r="G216" s="43"/>
      <c r="H216" s="43"/>
      <c r="I216" s="43"/>
      <c r="J216" s="43"/>
      <c r="K216" s="43"/>
    </row>
    <row r="217" spans="2:11">
      <c r="B217" s="43"/>
      <c r="C217" s="43"/>
      <c r="D217" s="43"/>
      <c r="E217" s="43"/>
      <c r="F217" s="43"/>
      <c r="G217" s="43"/>
      <c r="H217" s="43"/>
      <c r="I217" s="43"/>
      <c r="J217" s="43"/>
      <c r="K217" s="43"/>
    </row>
    <row r="218" spans="2:11">
      <c r="B218" s="43"/>
      <c r="C218" s="43"/>
      <c r="D218" s="43"/>
      <c r="E218" s="43"/>
      <c r="F218" s="43"/>
      <c r="G218" s="43"/>
      <c r="H218" s="43"/>
      <c r="I218" s="43"/>
      <c r="J218" s="43"/>
      <c r="K218" s="43"/>
    </row>
    <row r="219" spans="2:11">
      <c r="B219" s="43"/>
      <c r="C219" s="43"/>
      <c r="D219" s="43"/>
      <c r="E219" s="43"/>
      <c r="F219" s="43"/>
      <c r="G219" s="43"/>
      <c r="H219" s="43"/>
      <c r="I219" s="43"/>
      <c r="J219" s="43"/>
      <c r="K219" s="43"/>
    </row>
    <row r="220" spans="2:11">
      <c r="B220" s="43"/>
      <c r="C220" s="43"/>
      <c r="D220" s="43"/>
      <c r="E220" s="43"/>
      <c r="F220" s="43"/>
      <c r="G220" s="43"/>
      <c r="H220" s="43"/>
      <c r="I220" s="43"/>
      <c r="J220" s="43"/>
      <c r="K220" s="43"/>
    </row>
    <row r="221" spans="2:11">
      <c r="B221" s="43"/>
      <c r="C221" s="43"/>
      <c r="D221" s="43"/>
      <c r="E221" s="43"/>
      <c r="F221" s="43"/>
      <c r="G221" s="43"/>
      <c r="H221" s="43"/>
      <c r="I221" s="43"/>
      <c r="J221" s="43"/>
      <c r="K221" s="43"/>
    </row>
    <row r="222" spans="2:11">
      <c r="B222" s="43"/>
      <c r="C222" s="43"/>
      <c r="D222" s="43"/>
      <c r="E222" s="43"/>
      <c r="F222" s="43"/>
      <c r="G222" s="43"/>
      <c r="H222" s="43"/>
      <c r="I222" s="43"/>
      <c r="J222" s="43"/>
      <c r="K222" s="43"/>
    </row>
    <row r="223" spans="2:11">
      <c r="B223" s="43"/>
      <c r="C223" s="43"/>
      <c r="D223" s="43"/>
      <c r="E223" s="43"/>
      <c r="F223" s="43"/>
      <c r="G223" s="43"/>
      <c r="H223" s="43"/>
      <c r="I223" s="43"/>
      <c r="J223" s="43"/>
      <c r="K223" s="43"/>
    </row>
    <row r="224" spans="2:11">
      <c r="B224" s="43"/>
      <c r="C224" s="43"/>
      <c r="D224" s="43"/>
      <c r="E224" s="43"/>
      <c r="F224" s="43"/>
      <c r="G224" s="43"/>
      <c r="H224" s="43"/>
      <c r="I224" s="43"/>
      <c r="J224" s="43"/>
      <c r="K224" s="43"/>
    </row>
    <row r="225" spans="2:11">
      <c r="B225" s="43"/>
      <c r="C225" s="43"/>
      <c r="D225" s="43"/>
      <c r="E225" s="43"/>
      <c r="F225" s="43"/>
      <c r="G225" s="43"/>
      <c r="H225" s="43"/>
      <c r="I225" s="43"/>
      <c r="J225" s="43"/>
      <c r="K225" s="43"/>
    </row>
    <row r="226" spans="2:11">
      <c r="B226" s="43"/>
      <c r="C226" s="43"/>
      <c r="D226" s="43"/>
      <c r="E226" s="43"/>
      <c r="F226" s="43"/>
      <c r="G226" s="43"/>
      <c r="H226" s="43"/>
      <c r="I226" s="43"/>
      <c r="J226" s="43"/>
      <c r="K226" s="43"/>
    </row>
    <row r="227" spans="2:11">
      <c r="B227" s="43"/>
      <c r="C227" s="43"/>
      <c r="D227" s="43"/>
      <c r="E227" s="43"/>
      <c r="F227" s="43"/>
      <c r="G227" s="43"/>
      <c r="H227" s="43"/>
      <c r="I227" s="43"/>
      <c r="J227" s="43"/>
      <c r="K227" s="43"/>
    </row>
    <row r="228" spans="2:11">
      <c r="B228" s="43"/>
      <c r="C228" s="43"/>
      <c r="D228" s="43"/>
      <c r="E228" s="43"/>
      <c r="F228" s="43"/>
      <c r="G228" s="43"/>
      <c r="H228" s="43"/>
      <c r="I228" s="43"/>
      <c r="J228" s="43"/>
      <c r="K228" s="43"/>
    </row>
    <row r="229" spans="2:11">
      <c r="B229" s="43"/>
      <c r="C229" s="43"/>
      <c r="D229" s="43"/>
      <c r="E229" s="43"/>
      <c r="F229" s="43"/>
      <c r="G229" s="43"/>
      <c r="H229" s="43"/>
      <c r="I229" s="43"/>
      <c r="J229" s="43"/>
      <c r="K229" s="43"/>
    </row>
    <row r="230" spans="2:11">
      <c r="B230" s="43"/>
      <c r="C230" s="43"/>
      <c r="D230" s="43"/>
      <c r="E230" s="43"/>
      <c r="F230" s="43"/>
      <c r="G230" s="43"/>
      <c r="H230" s="43"/>
      <c r="I230" s="43"/>
      <c r="J230" s="43"/>
      <c r="K230" s="43"/>
    </row>
    <row r="231" spans="2:11">
      <c r="B231" s="43"/>
      <c r="C231" s="43"/>
      <c r="D231" s="43"/>
      <c r="E231" s="43"/>
      <c r="F231" s="43"/>
      <c r="G231" s="43"/>
      <c r="H231" s="43"/>
      <c r="I231" s="43"/>
      <c r="J231" s="43"/>
      <c r="K231" s="43"/>
    </row>
    <row r="232" spans="2:11">
      <c r="B232" s="43"/>
      <c r="C232" s="43"/>
      <c r="D232" s="43"/>
      <c r="E232" s="43"/>
      <c r="F232" s="43"/>
      <c r="G232" s="43"/>
      <c r="H232" s="43"/>
      <c r="I232" s="43"/>
      <c r="J232" s="43"/>
      <c r="K232" s="43"/>
    </row>
    <row r="233" spans="2:11">
      <c r="B233" s="43"/>
      <c r="C233" s="43"/>
      <c r="D233" s="43"/>
      <c r="E233" s="43"/>
      <c r="F233" s="43"/>
      <c r="G233" s="43"/>
      <c r="H233" s="43"/>
      <c r="I233" s="43"/>
      <c r="J233" s="43"/>
      <c r="K233" s="43"/>
    </row>
    <row r="234" spans="2:11">
      <c r="B234" s="43"/>
      <c r="C234" s="43"/>
      <c r="D234" s="43"/>
      <c r="E234" s="43"/>
      <c r="F234" s="43"/>
      <c r="G234" s="43"/>
      <c r="H234" s="43"/>
      <c r="I234" s="43"/>
      <c r="J234" s="43"/>
      <c r="K234" s="43"/>
    </row>
    <row r="235" spans="2:11">
      <c r="B235" s="43"/>
      <c r="C235" s="43"/>
      <c r="D235" s="43"/>
      <c r="E235" s="43"/>
      <c r="F235" s="43"/>
      <c r="G235" s="43"/>
      <c r="H235" s="43"/>
      <c r="I235" s="43"/>
      <c r="J235" s="43"/>
      <c r="K235" s="43"/>
    </row>
    <row r="236" spans="2:11">
      <c r="B236" s="43"/>
      <c r="C236" s="43"/>
      <c r="D236" s="43"/>
      <c r="E236" s="43"/>
      <c r="F236" s="43"/>
      <c r="G236" s="43"/>
      <c r="H236" s="43"/>
      <c r="I236" s="43"/>
      <c r="J236" s="43"/>
      <c r="K236" s="43"/>
    </row>
    <row r="237" spans="2:11">
      <c r="B237" s="43"/>
      <c r="C237" s="43"/>
      <c r="D237" s="43"/>
      <c r="E237" s="43"/>
      <c r="F237" s="43"/>
      <c r="G237" s="43"/>
      <c r="H237" s="43"/>
      <c r="I237" s="43"/>
      <c r="J237" s="43"/>
      <c r="K237" s="43"/>
    </row>
    <row r="238" spans="2:11">
      <c r="B238" s="43"/>
      <c r="C238" s="43"/>
      <c r="D238" s="43"/>
      <c r="E238" s="43"/>
      <c r="F238" s="43"/>
      <c r="G238" s="43"/>
      <c r="H238" s="43"/>
      <c r="I238" s="43"/>
      <c r="J238" s="43"/>
      <c r="K238" s="43"/>
    </row>
    <row r="239" spans="2:11">
      <c r="B239" s="43"/>
      <c r="C239" s="43"/>
      <c r="D239" s="43"/>
      <c r="E239" s="43"/>
      <c r="F239" s="43"/>
      <c r="G239" s="43"/>
      <c r="H239" s="43"/>
      <c r="I239" s="43"/>
      <c r="J239" s="43"/>
      <c r="K239" s="43"/>
    </row>
    <row r="240" spans="2:11">
      <c r="B240" s="43"/>
      <c r="C240" s="43"/>
      <c r="D240" s="43"/>
      <c r="E240" s="43"/>
      <c r="F240" s="43"/>
      <c r="G240" s="43"/>
      <c r="H240" s="43"/>
      <c r="I240" s="43"/>
      <c r="J240" s="43"/>
      <c r="K240" s="43"/>
    </row>
    <row r="241" spans="2:11">
      <c r="B241" s="43"/>
      <c r="C241" s="43"/>
      <c r="D241" s="43"/>
      <c r="E241" s="43"/>
      <c r="F241" s="43"/>
      <c r="G241" s="43"/>
      <c r="H241" s="43"/>
      <c r="I241" s="43"/>
      <c r="J241" s="43"/>
      <c r="K241" s="43"/>
    </row>
    <row r="242" spans="2:11">
      <c r="B242" s="43"/>
      <c r="C242" s="43"/>
      <c r="D242" s="43"/>
      <c r="E242" s="43"/>
      <c r="F242" s="43"/>
      <c r="G242" s="43"/>
      <c r="H242" s="43"/>
      <c r="I242" s="43"/>
      <c r="J242" s="43"/>
      <c r="K242" s="43"/>
    </row>
    <row r="243" spans="2:11">
      <c r="B243" s="43"/>
      <c r="C243" s="43"/>
      <c r="D243" s="43"/>
      <c r="E243" s="43"/>
      <c r="F243" s="43"/>
      <c r="G243" s="43"/>
      <c r="H243" s="43"/>
      <c r="I243" s="43"/>
      <c r="J243" s="43"/>
      <c r="K243" s="43"/>
    </row>
    <row r="244" spans="2:11">
      <c r="B244" s="43"/>
      <c r="C244" s="43"/>
      <c r="D244" s="43"/>
      <c r="E244" s="43"/>
      <c r="F244" s="43"/>
      <c r="G244" s="43"/>
      <c r="H244" s="43"/>
      <c r="I244" s="43"/>
      <c r="J244" s="43"/>
      <c r="K244" s="43"/>
    </row>
    <row r="245" spans="2:11">
      <c r="B245" s="43"/>
      <c r="C245" s="43"/>
      <c r="D245" s="43"/>
      <c r="E245" s="43"/>
      <c r="F245" s="43"/>
      <c r="G245" s="43"/>
      <c r="H245" s="43"/>
      <c r="I245" s="43"/>
      <c r="J245" s="43"/>
      <c r="K245" s="43"/>
    </row>
    <row r="246" spans="2:11">
      <c r="B246" s="43"/>
      <c r="C246" s="43"/>
      <c r="D246" s="43"/>
      <c r="E246" s="43"/>
      <c r="F246" s="43"/>
      <c r="G246" s="43"/>
      <c r="H246" s="43"/>
      <c r="I246" s="43"/>
      <c r="J246" s="43"/>
      <c r="K246" s="43"/>
    </row>
    <row r="247" spans="2:11">
      <c r="B247" s="43"/>
      <c r="C247" s="43"/>
      <c r="D247" s="43"/>
      <c r="E247" s="43"/>
      <c r="F247" s="43"/>
      <c r="G247" s="43"/>
      <c r="H247" s="43"/>
      <c r="I247" s="43"/>
      <c r="J247" s="43"/>
      <c r="K247" s="43"/>
    </row>
    <row r="248" spans="2:11">
      <c r="B248" s="43"/>
      <c r="C248" s="43"/>
      <c r="D248" s="43"/>
      <c r="E248" s="43"/>
      <c r="F248" s="43"/>
      <c r="G248" s="43"/>
      <c r="H248" s="43"/>
      <c r="I248" s="43"/>
      <c r="J248" s="43"/>
      <c r="K248" s="43"/>
    </row>
    <row r="249" spans="2:11">
      <c r="B249" s="43"/>
      <c r="C249" s="43"/>
      <c r="D249" s="43"/>
      <c r="E249" s="43"/>
      <c r="F249" s="43"/>
      <c r="G249" s="43"/>
      <c r="H249" s="43"/>
      <c r="I249" s="43"/>
      <c r="J249" s="43"/>
      <c r="K249" s="43"/>
    </row>
    <row r="250" spans="2:11">
      <c r="B250" s="43"/>
      <c r="C250" s="43"/>
      <c r="D250" s="43"/>
      <c r="E250" s="43"/>
      <c r="F250" s="43"/>
      <c r="G250" s="43"/>
      <c r="H250" s="43"/>
      <c r="I250" s="43"/>
      <c r="J250" s="43"/>
      <c r="K250" s="43"/>
    </row>
    <row r="251" spans="2:11">
      <c r="B251" s="43"/>
      <c r="C251" s="43"/>
      <c r="D251" s="43"/>
      <c r="E251" s="43"/>
      <c r="F251" s="43"/>
      <c r="G251" s="43"/>
      <c r="H251" s="43"/>
      <c r="I251" s="43"/>
      <c r="J251" s="43"/>
      <c r="K251" s="43"/>
    </row>
    <row r="252" spans="2:11">
      <c r="B252" s="43"/>
      <c r="C252" s="43"/>
      <c r="D252" s="43"/>
      <c r="E252" s="43"/>
      <c r="F252" s="43"/>
      <c r="G252" s="43"/>
      <c r="H252" s="43"/>
      <c r="I252" s="43"/>
      <c r="J252" s="43"/>
      <c r="K252" s="43"/>
    </row>
    <row r="253" spans="2:11">
      <c r="B253" s="43"/>
      <c r="C253" s="43"/>
      <c r="D253" s="43"/>
      <c r="E253" s="43"/>
      <c r="F253" s="43"/>
      <c r="G253" s="43"/>
      <c r="H253" s="43"/>
      <c r="I253" s="43"/>
      <c r="J253" s="43"/>
      <c r="K253" s="43"/>
    </row>
    <row r="254" spans="2:11">
      <c r="B254" s="43"/>
      <c r="C254" s="43"/>
      <c r="D254" s="43"/>
      <c r="E254" s="43"/>
      <c r="F254" s="43"/>
      <c r="G254" s="43"/>
      <c r="H254" s="43"/>
      <c r="I254" s="43"/>
      <c r="J254" s="43"/>
      <c r="K254" s="43"/>
    </row>
    <row r="255" spans="2:11">
      <c r="B255" s="43"/>
      <c r="C255" s="43"/>
      <c r="D255" s="43"/>
      <c r="E255" s="43"/>
      <c r="F255" s="43"/>
      <c r="G255" s="43"/>
      <c r="H255" s="43"/>
      <c r="I255" s="43"/>
      <c r="J255" s="43"/>
      <c r="K255" s="43"/>
    </row>
    <row r="256" spans="2:11">
      <c r="B256" s="43"/>
      <c r="C256" s="43"/>
      <c r="D256" s="43"/>
      <c r="E256" s="43"/>
      <c r="F256" s="43"/>
      <c r="G256" s="43"/>
      <c r="H256" s="43"/>
      <c r="I256" s="43"/>
      <c r="J256" s="43"/>
      <c r="K256" s="43"/>
    </row>
    <row r="257" spans="2:11">
      <c r="B257" s="43"/>
      <c r="C257" s="43"/>
      <c r="D257" s="43"/>
      <c r="E257" s="43"/>
      <c r="F257" s="43"/>
      <c r="G257" s="43"/>
      <c r="H257" s="43"/>
      <c r="I257" s="43"/>
      <c r="J257" s="43"/>
      <c r="K257" s="43"/>
    </row>
    <row r="258" spans="2:11">
      <c r="B258" s="43"/>
      <c r="C258" s="43"/>
      <c r="D258" s="43"/>
      <c r="E258" s="43"/>
      <c r="F258" s="43"/>
      <c r="G258" s="43"/>
      <c r="H258" s="43"/>
      <c r="I258" s="43"/>
      <c r="J258" s="43"/>
      <c r="K258" s="43"/>
    </row>
    <row r="259" spans="2:11">
      <c r="B259" s="43"/>
      <c r="C259" s="43"/>
      <c r="D259" s="43"/>
      <c r="E259" s="43"/>
      <c r="F259" s="43"/>
      <c r="G259" s="43"/>
      <c r="H259" s="43"/>
      <c r="I259" s="43"/>
      <c r="J259" s="43"/>
      <c r="K259" s="43"/>
    </row>
    <row r="260" spans="2:11">
      <c r="B260" s="43"/>
      <c r="C260" s="43"/>
      <c r="D260" s="43"/>
      <c r="E260" s="43"/>
      <c r="F260" s="43"/>
      <c r="G260" s="43"/>
      <c r="H260" s="43"/>
      <c r="I260" s="43"/>
      <c r="J260" s="43"/>
      <c r="K260" s="43"/>
    </row>
    <row r="261" spans="2:11">
      <c r="B261" s="43"/>
      <c r="C261" s="43"/>
      <c r="D261" s="43"/>
      <c r="E261" s="43"/>
      <c r="F261" s="43"/>
      <c r="G261" s="43"/>
      <c r="H261" s="43"/>
      <c r="I261" s="43"/>
      <c r="J261" s="43"/>
      <c r="K261" s="43"/>
    </row>
    <row r="262" spans="2:11">
      <c r="B262" s="43"/>
      <c r="C262" s="43"/>
      <c r="D262" s="43"/>
      <c r="E262" s="43"/>
      <c r="F262" s="43"/>
      <c r="G262" s="43"/>
      <c r="H262" s="43"/>
      <c r="I262" s="43"/>
      <c r="J262" s="43"/>
      <c r="K262" s="43"/>
    </row>
    <row r="263" spans="2:11">
      <c r="B263" s="43"/>
      <c r="C263" s="43"/>
      <c r="D263" s="43"/>
      <c r="E263" s="43"/>
      <c r="F263" s="43"/>
      <c r="G263" s="43"/>
      <c r="H263" s="43"/>
      <c r="I263" s="43"/>
      <c r="J263" s="43"/>
      <c r="K263" s="43"/>
    </row>
    <row r="264" spans="2:11">
      <c r="B264" s="43"/>
      <c r="C264" s="43"/>
      <c r="D264" s="43"/>
      <c r="E264" s="43"/>
      <c r="F264" s="43"/>
      <c r="G264" s="43"/>
      <c r="H264" s="43"/>
      <c r="I264" s="43"/>
      <c r="J264" s="43"/>
      <c r="K264" s="43"/>
    </row>
    <row r="265" spans="2:11">
      <c r="B265" s="43"/>
      <c r="C265" s="43"/>
      <c r="D265" s="43"/>
      <c r="E265" s="43"/>
      <c r="F265" s="43"/>
      <c r="G265" s="43"/>
      <c r="H265" s="43"/>
      <c r="I265" s="43"/>
      <c r="J265" s="43"/>
      <c r="K265" s="43"/>
    </row>
    <row r="266" spans="2:11">
      <c r="B266" s="43"/>
      <c r="C266" s="43"/>
      <c r="D266" s="43"/>
      <c r="E266" s="43"/>
      <c r="F266" s="43"/>
      <c r="G266" s="43"/>
      <c r="H266" s="43"/>
      <c r="I266" s="43"/>
      <c r="J266" s="43"/>
      <c r="K266" s="43"/>
    </row>
    <row r="267" spans="2:11">
      <c r="B267" s="43"/>
      <c r="C267" s="43"/>
      <c r="D267" s="43"/>
      <c r="E267" s="43"/>
      <c r="F267" s="43"/>
      <c r="G267" s="43"/>
      <c r="H267" s="43"/>
      <c r="I267" s="43"/>
      <c r="J267" s="43"/>
      <c r="K267" s="43"/>
    </row>
    <row r="268" spans="2:11">
      <c r="B268" s="43"/>
      <c r="C268" s="43"/>
      <c r="D268" s="43"/>
      <c r="E268" s="43"/>
      <c r="F268" s="43"/>
      <c r="G268" s="43"/>
      <c r="H268" s="43"/>
      <c r="I268" s="43"/>
      <c r="J268" s="43"/>
      <c r="K268" s="43"/>
    </row>
    <row r="269" spans="2:11">
      <c r="B269" s="43"/>
      <c r="C269" s="43"/>
      <c r="D269" s="43"/>
      <c r="E269" s="43"/>
      <c r="F269" s="43"/>
      <c r="G269" s="43"/>
      <c r="H269" s="43"/>
      <c r="I269" s="43"/>
      <c r="J269" s="43"/>
      <c r="K269" s="43"/>
    </row>
    <row r="270" spans="2:11">
      <c r="B270" s="43"/>
      <c r="C270" s="43"/>
      <c r="D270" s="43"/>
      <c r="E270" s="43"/>
      <c r="F270" s="43"/>
      <c r="G270" s="43"/>
      <c r="H270" s="43"/>
      <c r="I270" s="43"/>
      <c r="J270" s="43"/>
      <c r="K270" s="43"/>
    </row>
    <row r="271" spans="2:11">
      <c r="B271" s="43"/>
      <c r="C271" s="43"/>
      <c r="D271" s="43"/>
      <c r="E271" s="43"/>
      <c r="F271" s="43"/>
      <c r="G271" s="43"/>
      <c r="H271" s="43"/>
      <c r="I271" s="43"/>
      <c r="J271" s="43"/>
      <c r="K271" s="43"/>
    </row>
    <row r="272" spans="2:11">
      <c r="B272" s="43"/>
      <c r="C272" s="43"/>
      <c r="D272" s="43"/>
      <c r="E272" s="43"/>
      <c r="F272" s="43"/>
      <c r="G272" s="43"/>
      <c r="H272" s="43"/>
      <c r="I272" s="43"/>
      <c r="J272" s="43"/>
      <c r="K272" s="43"/>
    </row>
    <row r="273" spans="2:11">
      <c r="B273" s="43"/>
      <c r="C273" s="43"/>
      <c r="D273" s="43"/>
      <c r="E273" s="43"/>
      <c r="F273" s="43"/>
      <c r="G273" s="43"/>
      <c r="H273" s="43"/>
      <c r="I273" s="43"/>
      <c r="J273" s="43"/>
      <c r="K273" s="43"/>
    </row>
    <row r="274" spans="2:11">
      <c r="B274" s="43"/>
      <c r="C274" s="43"/>
      <c r="D274" s="43"/>
      <c r="E274" s="43"/>
      <c r="F274" s="43"/>
      <c r="G274" s="43"/>
      <c r="H274" s="43"/>
      <c r="I274" s="43"/>
      <c r="J274" s="43"/>
      <c r="K274" s="43"/>
    </row>
    <row r="275" spans="2:11">
      <c r="B275" s="43"/>
      <c r="C275" s="43"/>
      <c r="D275" s="43"/>
      <c r="E275" s="43"/>
      <c r="F275" s="43"/>
      <c r="G275" s="43"/>
      <c r="H275" s="43"/>
      <c r="I275" s="43"/>
      <c r="J275" s="43"/>
      <c r="K275" s="43"/>
    </row>
    <row r="276" spans="2:11">
      <c r="B276" s="43"/>
      <c r="C276" s="43"/>
      <c r="D276" s="43"/>
      <c r="E276" s="43"/>
      <c r="F276" s="43"/>
      <c r="G276" s="43"/>
      <c r="H276" s="43"/>
      <c r="I276" s="43"/>
      <c r="J276" s="43"/>
      <c r="K276" s="43"/>
    </row>
    <row r="277" spans="2:11">
      <c r="B277" s="43"/>
      <c r="C277" s="43"/>
      <c r="D277" s="43"/>
      <c r="E277" s="43"/>
      <c r="F277" s="43"/>
      <c r="G277" s="43"/>
      <c r="H277" s="43"/>
      <c r="I277" s="43"/>
      <c r="J277" s="43"/>
      <c r="K277" s="43"/>
    </row>
    <row r="278" spans="2:11">
      <c r="B278" s="43"/>
      <c r="C278" s="43"/>
      <c r="D278" s="43"/>
      <c r="E278" s="43"/>
      <c r="F278" s="43"/>
      <c r="G278" s="43"/>
      <c r="H278" s="43"/>
      <c r="I278" s="43"/>
      <c r="J278" s="43"/>
      <c r="K278" s="43"/>
    </row>
    <row r="279" spans="2:11">
      <c r="B279" s="43"/>
      <c r="C279" s="43"/>
      <c r="D279" s="43"/>
      <c r="E279" s="43"/>
      <c r="F279" s="43"/>
      <c r="G279" s="43"/>
      <c r="H279" s="43"/>
      <c r="I279" s="43"/>
      <c r="J279" s="43"/>
      <c r="K279" s="43"/>
    </row>
    <row r="280" spans="2:11">
      <c r="B280" s="43"/>
      <c r="C280" s="43"/>
      <c r="D280" s="43"/>
      <c r="E280" s="43"/>
      <c r="F280" s="43"/>
      <c r="G280" s="43"/>
      <c r="H280" s="43"/>
      <c r="I280" s="43"/>
      <c r="J280" s="43"/>
      <c r="K280" s="43"/>
    </row>
    <row r="281" spans="2:11">
      <c r="B281" s="43"/>
      <c r="C281" s="43"/>
      <c r="D281" s="43"/>
      <c r="E281" s="43"/>
      <c r="F281" s="43"/>
      <c r="G281" s="43"/>
      <c r="H281" s="43"/>
      <c r="I281" s="43"/>
      <c r="J281" s="43"/>
      <c r="K281" s="43"/>
    </row>
    <row r="282" spans="2:11">
      <c r="B282" s="43"/>
      <c r="C282" s="43"/>
      <c r="D282" s="43"/>
      <c r="E282" s="43"/>
      <c r="F282" s="43"/>
      <c r="G282" s="43"/>
      <c r="H282" s="43"/>
      <c r="I282" s="43"/>
      <c r="J282" s="43"/>
      <c r="K282" s="43"/>
    </row>
    <row r="283" spans="2:11">
      <c r="B283" s="43"/>
      <c r="C283" s="43"/>
      <c r="D283" s="43"/>
      <c r="E283" s="43"/>
      <c r="F283" s="43"/>
      <c r="G283" s="43"/>
      <c r="H283" s="43"/>
      <c r="I283" s="43"/>
      <c r="J283" s="43"/>
      <c r="K283" s="43"/>
    </row>
    <row r="284" spans="2:11">
      <c r="B284" s="43"/>
      <c r="C284" s="43"/>
      <c r="D284" s="43"/>
      <c r="E284" s="43"/>
      <c r="F284" s="43"/>
      <c r="G284" s="43"/>
      <c r="H284" s="43"/>
      <c r="I284" s="43"/>
      <c r="J284" s="43"/>
      <c r="K284" s="43"/>
    </row>
    <row r="285" spans="2:11">
      <c r="B285" s="43"/>
      <c r="C285" s="43"/>
      <c r="D285" s="43"/>
      <c r="E285" s="43"/>
      <c r="F285" s="43"/>
      <c r="G285" s="43"/>
      <c r="H285" s="43"/>
      <c r="I285" s="43"/>
      <c r="J285" s="43"/>
      <c r="K285" s="43"/>
    </row>
    <row r="286" spans="2:11">
      <c r="B286" s="43"/>
      <c r="C286" s="43"/>
      <c r="D286" s="43"/>
      <c r="E286" s="43"/>
      <c r="F286" s="43"/>
      <c r="G286" s="43"/>
      <c r="H286" s="43"/>
      <c r="I286" s="43"/>
      <c r="J286" s="43"/>
      <c r="K286" s="43"/>
    </row>
    <row r="287" spans="2:11">
      <c r="B287" s="43"/>
      <c r="C287" s="43"/>
      <c r="D287" s="43"/>
      <c r="E287" s="43"/>
      <c r="F287" s="43"/>
      <c r="G287" s="43"/>
      <c r="H287" s="43"/>
      <c r="I287" s="43"/>
      <c r="J287" s="43"/>
      <c r="K287" s="43"/>
    </row>
    <row r="288" spans="2:11">
      <c r="B288" s="43"/>
      <c r="C288" s="43"/>
      <c r="D288" s="43"/>
      <c r="E288" s="43"/>
      <c r="F288" s="43"/>
      <c r="G288" s="43"/>
      <c r="H288" s="43"/>
      <c r="I288" s="43"/>
      <c r="J288" s="43"/>
      <c r="K288" s="43"/>
    </row>
    <row r="289" spans="2:11">
      <c r="B289" s="43"/>
      <c r="C289" s="43"/>
      <c r="D289" s="43"/>
      <c r="E289" s="43"/>
      <c r="F289" s="43"/>
      <c r="G289" s="43"/>
      <c r="H289" s="43"/>
      <c r="I289" s="43"/>
      <c r="J289" s="43"/>
      <c r="K289" s="43"/>
    </row>
    <row r="290" spans="2:11">
      <c r="B290" s="43"/>
      <c r="C290" s="43"/>
      <c r="D290" s="43"/>
      <c r="E290" s="43"/>
      <c r="F290" s="43"/>
      <c r="G290" s="43"/>
      <c r="H290" s="43"/>
      <c r="I290" s="43"/>
      <c r="J290" s="43"/>
      <c r="K290" s="43"/>
    </row>
    <row r="291" spans="2:11">
      <c r="B291" s="43"/>
      <c r="C291" s="43"/>
      <c r="D291" s="43"/>
      <c r="E291" s="43"/>
      <c r="F291" s="43"/>
      <c r="G291" s="43"/>
      <c r="H291" s="43"/>
      <c r="I291" s="43"/>
      <c r="J291" s="43"/>
      <c r="K291" s="43"/>
    </row>
    <row r="292" spans="2:11">
      <c r="B292" s="43"/>
      <c r="C292" s="43"/>
      <c r="D292" s="43"/>
      <c r="E292" s="43"/>
      <c r="F292" s="43"/>
      <c r="G292" s="43"/>
      <c r="H292" s="43"/>
      <c r="I292" s="43"/>
      <c r="J292" s="43"/>
      <c r="K292" s="43"/>
    </row>
    <row r="293" spans="2:11">
      <c r="B293" s="43"/>
      <c r="C293" s="43"/>
      <c r="D293" s="43"/>
      <c r="E293" s="43"/>
      <c r="F293" s="43"/>
      <c r="G293" s="43"/>
      <c r="H293" s="43"/>
      <c r="I293" s="43"/>
      <c r="J293" s="43"/>
      <c r="K293" s="43"/>
    </row>
    <row r="294" spans="2:11">
      <c r="B294" s="43"/>
      <c r="C294" s="43"/>
      <c r="D294" s="43"/>
      <c r="E294" s="43"/>
      <c r="F294" s="43"/>
      <c r="G294" s="43"/>
      <c r="H294" s="43"/>
      <c r="I294" s="43"/>
      <c r="J294" s="43"/>
      <c r="K294" s="43"/>
    </row>
    <row r="295" spans="2:11">
      <c r="B295" s="43"/>
      <c r="C295" s="43"/>
      <c r="D295" s="43"/>
      <c r="E295" s="43"/>
      <c r="F295" s="43"/>
      <c r="G295" s="43"/>
      <c r="H295" s="43"/>
      <c r="I295" s="43"/>
      <c r="J295" s="43"/>
      <c r="K295" s="43"/>
    </row>
    <row r="296" spans="2:11">
      <c r="B296" s="43"/>
      <c r="C296" s="43"/>
      <c r="D296" s="43"/>
      <c r="E296" s="43"/>
      <c r="F296" s="43"/>
      <c r="G296" s="43"/>
      <c r="H296" s="43"/>
      <c r="I296" s="43"/>
      <c r="J296" s="43"/>
      <c r="K296" s="43"/>
    </row>
    <row r="297" spans="2:11">
      <c r="B297" s="43"/>
      <c r="C297" s="43"/>
      <c r="D297" s="43"/>
      <c r="E297" s="43"/>
      <c r="F297" s="43"/>
      <c r="G297" s="43"/>
      <c r="H297" s="43"/>
      <c r="I297" s="43"/>
      <c r="J297" s="43"/>
      <c r="K297" s="43"/>
    </row>
    <row r="298" spans="2:11">
      <c r="B298" s="43"/>
      <c r="C298" s="43"/>
      <c r="D298" s="43"/>
      <c r="E298" s="43"/>
      <c r="F298" s="43"/>
      <c r="G298" s="43"/>
      <c r="H298" s="43"/>
      <c r="I298" s="43"/>
      <c r="J298" s="43"/>
      <c r="K298" s="43"/>
    </row>
    <row r="299" spans="2:11">
      <c r="B299" s="43"/>
      <c r="C299" s="43"/>
      <c r="D299" s="43"/>
      <c r="E299" s="43"/>
      <c r="F299" s="43"/>
      <c r="G299" s="43"/>
      <c r="H299" s="43"/>
      <c r="I299" s="43"/>
      <c r="J299" s="43"/>
      <c r="K299" s="43"/>
    </row>
    <row r="300" spans="2:11">
      <c r="B300" s="43"/>
      <c r="C300" s="43"/>
      <c r="D300" s="43"/>
      <c r="E300" s="43"/>
      <c r="F300" s="43"/>
      <c r="G300" s="43"/>
      <c r="H300" s="43"/>
      <c r="I300" s="43"/>
      <c r="J300" s="43"/>
      <c r="K300" s="43"/>
    </row>
    <row r="301" spans="2:11">
      <c r="B301" s="43"/>
      <c r="C301" s="43"/>
      <c r="D301" s="43"/>
      <c r="E301" s="43"/>
      <c r="F301" s="43"/>
      <c r="G301" s="43"/>
      <c r="H301" s="43"/>
      <c r="I301" s="43"/>
      <c r="J301" s="43"/>
      <c r="K301" s="43"/>
    </row>
    <row r="302" spans="2:11">
      <c r="B302" s="43"/>
      <c r="C302" s="43"/>
      <c r="D302" s="43"/>
      <c r="E302" s="43"/>
      <c r="F302" s="43"/>
      <c r="G302" s="43"/>
      <c r="H302" s="43"/>
      <c r="I302" s="43"/>
      <c r="J302" s="43"/>
      <c r="K302" s="43"/>
    </row>
    <row r="303" spans="2:11">
      <c r="B303" s="43"/>
      <c r="C303" s="43"/>
      <c r="D303" s="43"/>
      <c r="E303" s="43"/>
      <c r="F303" s="43"/>
      <c r="G303" s="43"/>
      <c r="H303" s="43"/>
      <c r="I303" s="43"/>
      <c r="J303" s="43"/>
      <c r="K303" s="43"/>
    </row>
    <row r="304" spans="2:11">
      <c r="B304" s="43"/>
      <c r="C304" s="43"/>
      <c r="D304" s="43"/>
      <c r="E304" s="43"/>
      <c r="F304" s="43"/>
      <c r="G304" s="43"/>
      <c r="H304" s="43"/>
      <c r="I304" s="43"/>
      <c r="J304" s="43"/>
      <c r="K304" s="43"/>
    </row>
    <row r="305" spans="2:11">
      <c r="B305" s="43"/>
      <c r="C305" s="43"/>
      <c r="D305" s="43"/>
      <c r="E305" s="43"/>
      <c r="F305" s="43"/>
      <c r="G305" s="43"/>
      <c r="H305" s="43"/>
      <c r="I305" s="43"/>
      <c r="J305" s="43"/>
      <c r="K305" s="43"/>
    </row>
    <row r="306" spans="2:11">
      <c r="B306" s="43"/>
      <c r="C306" s="43"/>
      <c r="D306" s="43"/>
      <c r="E306" s="43"/>
      <c r="F306" s="43"/>
      <c r="G306" s="43"/>
      <c r="H306" s="43"/>
      <c r="I306" s="43"/>
      <c r="J306" s="43"/>
      <c r="K306" s="43"/>
    </row>
    <row r="307" spans="2:11">
      <c r="B307" s="43"/>
      <c r="C307" s="43"/>
      <c r="D307" s="43"/>
      <c r="E307" s="43"/>
      <c r="F307" s="43"/>
      <c r="G307" s="43"/>
      <c r="H307" s="43"/>
      <c r="I307" s="43"/>
      <c r="J307" s="43"/>
      <c r="K307" s="43"/>
    </row>
    <row r="308" spans="2:11">
      <c r="B308" s="43"/>
      <c r="C308" s="43"/>
      <c r="D308" s="43"/>
      <c r="E308" s="43"/>
      <c r="F308" s="43"/>
      <c r="G308" s="43"/>
      <c r="H308" s="43"/>
      <c r="I308" s="43"/>
      <c r="J308" s="43"/>
      <c r="K308" s="43"/>
    </row>
    <row r="309" spans="2:11">
      <c r="B309" s="43"/>
      <c r="C309" s="43"/>
      <c r="D309" s="43"/>
      <c r="E309" s="43"/>
      <c r="F309" s="43"/>
      <c r="G309" s="43"/>
      <c r="H309" s="43"/>
      <c r="I309" s="43"/>
      <c r="J309" s="43"/>
      <c r="K309" s="43"/>
    </row>
    <row r="310" spans="2:11">
      <c r="B310" s="43"/>
      <c r="C310" s="43"/>
      <c r="D310" s="43"/>
      <c r="E310" s="43"/>
      <c r="F310" s="43"/>
      <c r="G310" s="43"/>
      <c r="H310" s="43"/>
      <c r="I310" s="43"/>
      <c r="J310" s="43"/>
      <c r="K310" s="43"/>
    </row>
    <row r="311" spans="2:11">
      <c r="B311" s="43"/>
      <c r="C311" s="43"/>
      <c r="D311" s="43"/>
      <c r="E311" s="43"/>
      <c r="F311" s="43"/>
      <c r="G311" s="43"/>
      <c r="H311" s="43"/>
      <c r="I311" s="43"/>
      <c r="J311" s="43"/>
      <c r="K311" s="43"/>
    </row>
    <row r="312" spans="2:11">
      <c r="B312" s="43"/>
      <c r="C312" s="43"/>
      <c r="D312" s="43"/>
      <c r="E312" s="43"/>
      <c r="F312" s="43"/>
      <c r="G312" s="43"/>
      <c r="H312" s="43"/>
      <c r="I312" s="43"/>
      <c r="J312" s="43"/>
      <c r="K312" s="43"/>
    </row>
    <row r="313" spans="2:11">
      <c r="B313" s="43"/>
      <c r="C313" s="43"/>
      <c r="D313" s="43"/>
      <c r="E313" s="43"/>
      <c r="F313" s="43"/>
      <c r="G313" s="43"/>
      <c r="H313" s="43"/>
      <c r="I313" s="43"/>
      <c r="J313" s="43"/>
      <c r="K313" s="43"/>
    </row>
    <row r="314" spans="2:11">
      <c r="B314" s="43"/>
      <c r="C314" s="43"/>
      <c r="D314" s="43"/>
      <c r="E314" s="43"/>
      <c r="F314" s="43"/>
      <c r="G314" s="43"/>
      <c r="H314" s="43"/>
      <c r="I314" s="43"/>
      <c r="J314" s="43"/>
      <c r="K314" s="43"/>
    </row>
    <row r="315" spans="2:11">
      <c r="B315" s="43"/>
      <c r="C315" s="43"/>
      <c r="D315" s="43"/>
      <c r="E315" s="43"/>
      <c r="F315" s="43"/>
      <c r="G315" s="43"/>
      <c r="H315" s="43"/>
      <c r="I315" s="43"/>
      <c r="J315" s="43"/>
      <c r="K315" s="43"/>
    </row>
    <row r="316" spans="2:11">
      <c r="B316" s="43"/>
      <c r="C316" s="43"/>
      <c r="D316" s="43"/>
      <c r="E316" s="43"/>
      <c r="F316" s="43"/>
      <c r="G316" s="43"/>
      <c r="H316" s="43"/>
      <c r="I316" s="43"/>
      <c r="J316" s="43"/>
      <c r="K316" s="43"/>
    </row>
    <row r="317" spans="2:11">
      <c r="B317" s="43"/>
      <c r="C317" s="43"/>
      <c r="D317" s="43"/>
      <c r="E317" s="43"/>
      <c r="F317" s="43"/>
      <c r="G317" s="43"/>
      <c r="H317" s="43"/>
      <c r="I317" s="43"/>
      <c r="J317" s="43"/>
      <c r="K317" s="43"/>
    </row>
    <row r="318" spans="2:11">
      <c r="B318" s="43"/>
      <c r="C318" s="43"/>
      <c r="D318" s="43"/>
      <c r="E318" s="43"/>
      <c r="F318" s="43"/>
      <c r="G318" s="43"/>
      <c r="H318" s="43"/>
      <c r="I318" s="43"/>
      <c r="J318" s="43"/>
      <c r="K318" s="43"/>
    </row>
    <row r="319" spans="2:11">
      <c r="B319" s="43"/>
      <c r="C319" s="43"/>
      <c r="D319" s="43"/>
      <c r="E319" s="43"/>
      <c r="F319" s="43"/>
      <c r="G319" s="43"/>
      <c r="H319" s="43"/>
      <c r="I319" s="43"/>
      <c r="J319" s="43"/>
      <c r="K319" s="43"/>
    </row>
    <row r="320" spans="2:11">
      <c r="B320" s="43"/>
      <c r="C320" s="43"/>
      <c r="D320" s="43"/>
      <c r="E320" s="43"/>
      <c r="F320" s="43"/>
      <c r="G320" s="43"/>
      <c r="H320" s="43"/>
      <c r="I320" s="43"/>
      <c r="J320" s="43"/>
      <c r="K320" s="43"/>
    </row>
    <row r="321" spans="2:11">
      <c r="B321" s="43"/>
      <c r="C321" s="43"/>
      <c r="D321" s="43"/>
      <c r="E321" s="43"/>
      <c r="F321" s="43"/>
      <c r="G321" s="43"/>
      <c r="H321" s="43"/>
      <c r="I321" s="43"/>
      <c r="J321" s="43"/>
      <c r="K321" s="43"/>
    </row>
    <row r="322" spans="2:11">
      <c r="B322" s="43"/>
      <c r="C322" s="43"/>
      <c r="D322" s="43"/>
      <c r="E322" s="43"/>
      <c r="F322" s="43"/>
      <c r="G322" s="43"/>
      <c r="H322" s="43"/>
      <c r="I322" s="43"/>
      <c r="J322" s="43"/>
      <c r="K322" s="43"/>
    </row>
    <row r="323" spans="2:11">
      <c r="B323" s="43"/>
      <c r="C323" s="43"/>
      <c r="D323" s="43"/>
      <c r="E323" s="43"/>
      <c r="F323" s="43"/>
      <c r="G323" s="43"/>
      <c r="H323" s="43"/>
      <c r="I323" s="43"/>
      <c r="J323" s="43"/>
      <c r="K323" s="43"/>
    </row>
    <row r="324" spans="2:11">
      <c r="B324" s="43"/>
      <c r="C324" s="43"/>
      <c r="D324" s="43"/>
      <c r="E324" s="43"/>
      <c r="F324" s="43"/>
      <c r="G324" s="43"/>
      <c r="H324" s="43"/>
      <c r="I324" s="43"/>
      <c r="J324" s="43"/>
      <c r="K324" s="43"/>
    </row>
    <row r="325" spans="2:11">
      <c r="B325" s="43"/>
      <c r="C325" s="43"/>
      <c r="D325" s="43"/>
      <c r="E325" s="43"/>
      <c r="F325" s="43"/>
      <c r="G325" s="43"/>
      <c r="H325" s="43"/>
      <c r="I325" s="43"/>
      <c r="J325" s="43"/>
      <c r="K325" s="43"/>
    </row>
    <row r="326" spans="2:11">
      <c r="B326" s="43"/>
      <c r="C326" s="43"/>
      <c r="D326" s="43"/>
      <c r="E326" s="43"/>
      <c r="F326" s="43"/>
      <c r="G326" s="43"/>
      <c r="H326" s="43"/>
      <c r="I326" s="43"/>
      <c r="J326" s="43"/>
      <c r="K326" s="43"/>
    </row>
    <row r="327" spans="2:11">
      <c r="B327" s="43"/>
      <c r="C327" s="43"/>
      <c r="D327" s="43"/>
      <c r="E327" s="43"/>
      <c r="F327" s="43"/>
      <c r="G327" s="43"/>
      <c r="H327" s="43"/>
      <c r="I327" s="43"/>
      <c r="J327" s="43"/>
      <c r="K327" s="43"/>
    </row>
    <row r="328" spans="2:11">
      <c r="B328" s="43"/>
      <c r="C328" s="43"/>
      <c r="D328" s="43"/>
      <c r="E328" s="43"/>
      <c r="F328" s="43"/>
      <c r="G328" s="43"/>
      <c r="H328" s="43"/>
      <c r="I328" s="43"/>
      <c r="J328" s="43"/>
      <c r="K328" s="43"/>
    </row>
    <row r="329" spans="2:11">
      <c r="B329" s="43"/>
      <c r="C329" s="43"/>
      <c r="D329" s="43"/>
      <c r="E329" s="43"/>
      <c r="F329" s="43"/>
      <c r="G329" s="43"/>
      <c r="H329" s="43"/>
      <c r="I329" s="43"/>
      <c r="J329" s="43"/>
      <c r="K329" s="43"/>
    </row>
    <row r="330" spans="2:11">
      <c r="B330" s="43"/>
      <c r="C330" s="43"/>
      <c r="D330" s="43"/>
      <c r="E330" s="43"/>
      <c r="F330" s="43"/>
      <c r="G330" s="43"/>
      <c r="H330" s="43"/>
      <c r="I330" s="43"/>
      <c r="J330" s="43"/>
      <c r="K330" s="43"/>
    </row>
    <row r="331" spans="2:11">
      <c r="B331" s="43"/>
      <c r="C331" s="43"/>
      <c r="D331" s="43"/>
      <c r="E331" s="43"/>
      <c r="F331" s="43"/>
      <c r="G331" s="43"/>
      <c r="H331" s="43"/>
      <c r="I331" s="43"/>
      <c r="J331" s="43"/>
      <c r="K331" s="43"/>
    </row>
    <row r="332" spans="2:11">
      <c r="B332" s="43"/>
      <c r="C332" s="43"/>
      <c r="D332" s="43"/>
      <c r="E332" s="43"/>
      <c r="F332" s="43"/>
      <c r="G332" s="43"/>
      <c r="H332" s="43"/>
      <c r="I332" s="43"/>
      <c r="J332" s="43"/>
      <c r="K332" s="43"/>
    </row>
    <row r="333" spans="2:11">
      <c r="B333" s="43"/>
      <c r="C333" s="43"/>
      <c r="D333" s="43"/>
      <c r="E333" s="43"/>
      <c r="F333" s="43"/>
      <c r="G333" s="43"/>
      <c r="H333" s="43"/>
      <c r="I333" s="43"/>
      <c r="J333" s="43"/>
      <c r="K333" s="43"/>
    </row>
    <row r="334" spans="2:11">
      <c r="B334" s="43"/>
      <c r="C334" s="43"/>
      <c r="D334" s="43"/>
      <c r="E334" s="43"/>
      <c r="F334" s="43"/>
      <c r="G334" s="43"/>
      <c r="H334" s="43"/>
      <c r="I334" s="43"/>
      <c r="J334" s="43"/>
      <c r="K334" s="43"/>
    </row>
    <row r="335" spans="2:11">
      <c r="B335" s="43"/>
      <c r="C335" s="43"/>
      <c r="D335" s="43"/>
      <c r="E335" s="43"/>
      <c r="F335" s="43"/>
      <c r="G335" s="43"/>
      <c r="H335" s="43"/>
      <c r="I335" s="43"/>
      <c r="J335" s="43"/>
      <c r="K335" s="43"/>
    </row>
    <row r="336" spans="2:11">
      <c r="B336" s="43"/>
      <c r="C336" s="43"/>
      <c r="D336" s="43"/>
      <c r="E336" s="43"/>
      <c r="F336" s="43"/>
      <c r="G336" s="43"/>
      <c r="H336" s="43"/>
      <c r="I336" s="43"/>
      <c r="J336" s="43"/>
      <c r="K336" s="43"/>
    </row>
    <row r="337" spans="2:11">
      <c r="B337" s="43"/>
      <c r="C337" s="43"/>
      <c r="D337" s="43"/>
      <c r="E337" s="43"/>
      <c r="F337" s="43"/>
      <c r="G337" s="43"/>
      <c r="H337" s="43"/>
      <c r="I337" s="43"/>
      <c r="J337" s="43"/>
      <c r="K337" s="43"/>
    </row>
    <row r="338" spans="2:11">
      <c r="B338" s="43"/>
      <c r="C338" s="43"/>
      <c r="D338" s="43"/>
      <c r="E338" s="43"/>
      <c r="F338" s="43"/>
      <c r="G338" s="43"/>
      <c r="H338" s="43"/>
      <c r="I338" s="43"/>
      <c r="J338" s="43"/>
      <c r="K338" s="43"/>
    </row>
    <row r="339" spans="2:11">
      <c r="B339" s="43"/>
      <c r="C339" s="43"/>
      <c r="D339" s="43"/>
      <c r="E339" s="43"/>
      <c r="F339" s="43"/>
      <c r="G339" s="43"/>
      <c r="H339" s="43"/>
      <c r="I339" s="43"/>
      <c r="J339" s="43"/>
      <c r="K339" s="43"/>
    </row>
    <row r="340" spans="2:11">
      <c r="B340" s="43"/>
      <c r="C340" s="43"/>
      <c r="D340" s="43"/>
      <c r="E340" s="43"/>
      <c r="F340" s="43"/>
      <c r="G340" s="43"/>
      <c r="H340" s="43"/>
      <c r="I340" s="43"/>
      <c r="J340" s="43"/>
      <c r="K340" s="43"/>
    </row>
    <row r="341" spans="2:11">
      <c r="B341" s="43"/>
      <c r="C341" s="43"/>
      <c r="D341" s="43"/>
      <c r="E341" s="43"/>
      <c r="F341" s="43"/>
      <c r="G341" s="43"/>
      <c r="H341" s="43"/>
      <c r="I341" s="43"/>
      <c r="J341" s="43"/>
      <c r="K341" s="43"/>
    </row>
    <row r="342" spans="2:11">
      <c r="B342" s="43"/>
      <c r="C342" s="43"/>
      <c r="D342" s="43"/>
      <c r="E342" s="43"/>
      <c r="F342" s="43"/>
      <c r="G342" s="43"/>
      <c r="H342" s="43"/>
      <c r="I342" s="43"/>
      <c r="J342" s="43"/>
      <c r="K342" s="43"/>
    </row>
    <row r="343" spans="2:11">
      <c r="B343" s="43"/>
      <c r="C343" s="43"/>
      <c r="D343" s="43"/>
      <c r="E343" s="43"/>
      <c r="F343" s="43"/>
      <c r="G343" s="43"/>
      <c r="H343" s="43"/>
      <c r="I343" s="43"/>
      <c r="J343" s="43"/>
      <c r="K343" s="43"/>
    </row>
    <row r="344" spans="2:11">
      <c r="B344" s="43"/>
      <c r="C344" s="43"/>
      <c r="D344" s="43"/>
      <c r="E344" s="43"/>
      <c r="F344" s="43"/>
      <c r="G344" s="43"/>
      <c r="H344" s="43"/>
      <c r="I344" s="43"/>
      <c r="J344" s="43"/>
      <c r="K344" s="43"/>
    </row>
    <row r="345" spans="2:11">
      <c r="B345" s="43"/>
      <c r="C345" s="43"/>
      <c r="D345" s="43"/>
      <c r="E345" s="43"/>
      <c r="F345" s="43"/>
      <c r="G345" s="43"/>
      <c r="H345" s="43"/>
      <c r="I345" s="43"/>
      <c r="J345" s="43"/>
      <c r="K345" s="43"/>
    </row>
    <row r="346" spans="2:11">
      <c r="B346" s="43"/>
      <c r="C346" s="43"/>
      <c r="D346" s="43"/>
      <c r="E346" s="43"/>
      <c r="F346" s="43"/>
      <c r="G346" s="43"/>
      <c r="H346" s="43"/>
      <c r="I346" s="43"/>
      <c r="J346" s="43"/>
      <c r="K346" s="43"/>
    </row>
    <row r="347" spans="2:11">
      <c r="B347" s="43"/>
      <c r="C347" s="43"/>
      <c r="D347" s="43"/>
      <c r="E347" s="43"/>
      <c r="F347" s="43"/>
      <c r="G347" s="43"/>
      <c r="H347" s="43"/>
      <c r="I347" s="43"/>
      <c r="J347" s="43"/>
      <c r="K347" s="43"/>
    </row>
    <row r="348" spans="2:11">
      <c r="B348" s="43"/>
      <c r="C348" s="43"/>
      <c r="D348" s="43"/>
      <c r="E348" s="43"/>
      <c r="F348" s="43"/>
      <c r="G348" s="43"/>
      <c r="H348" s="43"/>
      <c r="I348" s="43"/>
      <c r="J348" s="43"/>
      <c r="K348" s="43"/>
    </row>
    <row r="349" spans="2:11">
      <c r="B349" s="43"/>
      <c r="C349" s="43"/>
      <c r="D349" s="43"/>
      <c r="E349" s="43"/>
      <c r="F349" s="43"/>
      <c r="G349" s="43"/>
      <c r="H349" s="43"/>
      <c r="I349" s="43"/>
      <c r="J349" s="43"/>
      <c r="K349" s="43"/>
    </row>
    <row r="350" spans="2:11">
      <c r="B350" s="43"/>
      <c r="C350" s="43"/>
      <c r="D350" s="43"/>
      <c r="E350" s="43"/>
      <c r="F350" s="43"/>
      <c r="G350" s="43"/>
      <c r="H350" s="43"/>
      <c r="I350" s="43"/>
      <c r="J350" s="43"/>
      <c r="K350" s="43"/>
    </row>
    <row r="351" spans="2:11">
      <c r="B351" s="43"/>
      <c r="C351" s="43"/>
      <c r="D351" s="43"/>
      <c r="E351" s="43"/>
      <c r="F351" s="43"/>
      <c r="G351" s="43"/>
      <c r="H351" s="43"/>
      <c r="I351" s="43"/>
      <c r="J351" s="43"/>
      <c r="K351" s="43"/>
    </row>
    <row r="352" spans="2:11">
      <c r="B352" s="43"/>
      <c r="C352" s="43"/>
      <c r="D352" s="43"/>
      <c r="E352" s="43"/>
      <c r="F352" s="43"/>
      <c r="G352" s="43"/>
      <c r="H352" s="43"/>
      <c r="I352" s="43"/>
      <c r="J352" s="43"/>
      <c r="K352" s="43"/>
    </row>
    <row r="353" spans="2:11">
      <c r="B353" s="43"/>
      <c r="C353" s="43"/>
      <c r="D353" s="43"/>
      <c r="E353" s="43"/>
      <c r="F353" s="43"/>
      <c r="G353" s="43"/>
      <c r="H353" s="43"/>
      <c r="I353" s="43"/>
      <c r="J353" s="43"/>
      <c r="K353" s="43"/>
    </row>
    <row r="354" spans="2:11">
      <c r="B354" s="43"/>
      <c r="C354" s="43"/>
      <c r="D354" s="43"/>
      <c r="E354" s="43"/>
      <c r="F354" s="43"/>
      <c r="G354" s="43"/>
      <c r="H354" s="43"/>
      <c r="I354" s="43"/>
      <c r="J354" s="43"/>
      <c r="K354" s="43"/>
    </row>
    <row r="355" spans="2:11">
      <c r="B355" s="43"/>
      <c r="C355" s="43"/>
      <c r="D355" s="43"/>
      <c r="E355" s="43"/>
      <c r="F355" s="43"/>
      <c r="G355" s="43"/>
      <c r="H355" s="43"/>
      <c r="I355" s="43"/>
      <c r="J355" s="43"/>
      <c r="K355" s="43"/>
    </row>
    <row r="356" spans="2:11">
      <c r="B356" s="43"/>
      <c r="C356" s="43"/>
      <c r="D356" s="43"/>
      <c r="E356" s="43"/>
      <c r="F356" s="43"/>
      <c r="G356" s="43"/>
      <c r="H356" s="43"/>
      <c r="I356" s="43"/>
      <c r="J356" s="43"/>
      <c r="K356" s="43"/>
    </row>
    <row r="357" spans="2:11">
      <c r="B357" s="43"/>
      <c r="C357" s="43"/>
      <c r="D357" s="43"/>
      <c r="E357" s="43"/>
      <c r="F357" s="43"/>
      <c r="G357" s="43"/>
      <c r="H357" s="43"/>
      <c r="I357" s="43"/>
      <c r="J357" s="43"/>
      <c r="K357" s="43"/>
    </row>
    <row r="358" spans="2:11">
      <c r="B358" s="43"/>
      <c r="C358" s="43"/>
      <c r="D358" s="43"/>
      <c r="E358" s="43"/>
      <c r="F358" s="43"/>
      <c r="G358" s="43"/>
      <c r="H358" s="43"/>
      <c r="I358" s="43"/>
      <c r="J358" s="43"/>
      <c r="K358" s="43"/>
    </row>
    <row r="359" spans="2:11">
      <c r="B359" s="43"/>
      <c r="C359" s="43"/>
      <c r="D359" s="43"/>
      <c r="E359" s="43"/>
      <c r="F359" s="43"/>
      <c r="G359" s="43"/>
      <c r="H359" s="43"/>
      <c r="I359" s="43"/>
      <c r="J359" s="43"/>
      <c r="K359" s="43"/>
    </row>
    <row r="360" spans="2:11">
      <c r="B360" s="43"/>
      <c r="C360" s="43"/>
      <c r="D360" s="43"/>
      <c r="E360" s="43"/>
      <c r="F360" s="43"/>
      <c r="G360" s="43"/>
      <c r="H360" s="43"/>
      <c r="I360" s="43"/>
      <c r="J360" s="43"/>
      <c r="K360" s="43"/>
    </row>
    <row r="361" spans="2:11">
      <c r="B361" s="43"/>
      <c r="C361" s="43"/>
      <c r="D361" s="43"/>
      <c r="E361" s="43"/>
      <c r="F361" s="43"/>
      <c r="G361" s="43"/>
      <c r="H361" s="43"/>
      <c r="I361" s="43"/>
      <c r="J361" s="43"/>
      <c r="K361" s="43"/>
    </row>
    <row r="362" spans="2:11">
      <c r="B362" s="43"/>
      <c r="C362" s="43"/>
      <c r="D362" s="43"/>
      <c r="E362" s="43"/>
      <c r="F362" s="43"/>
      <c r="G362" s="43"/>
      <c r="H362" s="43"/>
      <c r="I362" s="43"/>
      <c r="J362" s="43"/>
      <c r="K362" s="43"/>
    </row>
    <row r="363" spans="2:11">
      <c r="B363" s="43"/>
      <c r="C363" s="43"/>
      <c r="D363" s="43"/>
      <c r="E363" s="43"/>
      <c r="F363" s="43"/>
      <c r="G363" s="43"/>
      <c r="H363" s="43"/>
      <c r="I363" s="43"/>
      <c r="J363" s="43"/>
      <c r="K363" s="43"/>
    </row>
    <row r="364" spans="2:11">
      <c r="B364" s="43"/>
      <c r="C364" s="43"/>
      <c r="D364" s="43"/>
      <c r="E364" s="43"/>
      <c r="F364" s="43"/>
      <c r="G364" s="43"/>
      <c r="H364" s="43"/>
      <c r="I364" s="43"/>
      <c r="J364" s="43"/>
      <c r="K364" s="43"/>
    </row>
    <row r="365" spans="2:11">
      <c r="B365" s="43"/>
      <c r="C365" s="43"/>
      <c r="D365" s="43"/>
      <c r="E365" s="43"/>
      <c r="F365" s="43"/>
      <c r="G365" s="43"/>
      <c r="H365" s="43"/>
      <c r="I365" s="43"/>
      <c r="J365" s="43"/>
      <c r="K365" s="43"/>
    </row>
    <row r="366" spans="2:11">
      <c r="B366" s="43"/>
      <c r="C366" s="43"/>
      <c r="D366" s="43"/>
      <c r="E366" s="43"/>
      <c r="F366" s="43"/>
      <c r="G366" s="43"/>
      <c r="H366" s="43"/>
      <c r="I366" s="43"/>
      <c r="J366" s="43"/>
      <c r="K366" s="43"/>
    </row>
    <row r="367" spans="2:11">
      <c r="B367" s="43"/>
      <c r="C367" s="43"/>
      <c r="D367" s="43"/>
      <c r="E367" s="43"/>
      <c r="F367" s="43"/>
      <c r="G367" s="43"/>
      <c r="H367" s="43"/>
      <c r="I367" s="43"/>
      <c r="J367" s="43"/>
      <c r="K367" s="43"/>
    </row>
    <row r="368" spans="2:11">
      <c r="B368" s="43"/>
      <c r="C368" s="43"/>
      <c r="D368" s="43"/>
      <c r="E368" s="43"/>
      <c r="F368" s="43"/>
      <c r="G368" s="43"/>
      <c r="H368" s="43"/>
      <c r="I368" s="43"/>
      <c r="J368" s="43"/>
      <c r="K368" s="43"/>
    </row>
    <row r="369" spans="2:11">
      <c r="B369" s="43"/>
      <c r="C369" s="43"/>
      <c r="D369" s="43"/>
      <c r="E369" s="43"/>
      <c r="F369" s="43"/>
      <c r="G369" s="43"/>
      <c r="H369" s="43"/>
      <c r="I369" s="43"/>
      <c r="J369" s="43"/>
      <c r="K369" s="43"/>
    </row>
    <row r="370" spans="2:11">
      <c r="B370" s="43"/>
      <c r="C370" s="43"/>
      <c r="D370" s="43"/>
      <c r="E370" s="43"/>
      <c r="F370" s="43"/>
      <c r="G370" s="43"/>
      <c r="H370" s="43"/>
      <c r="I370" s="43"/>
      <c r="J370" s="43"/>
      <c r="K370" s="43"/>
    </row>
    <row r="371" spans="2:11">
      <c r="B371" s="43"/>
      <c r="C371" s="43"/>
      <c r="D371" s="43"/>
      <c r="E371" s="43"/>
      <c r="F371" s="43"/>
      <c r="G371" s="43"/>
      <c r="H371" s="43"/>
      <c r="I371" s="43"/>
      <c r="J371" s="43"/>
      <c r="K371" s="43"/>
    </row>
    <row r="372" spans="2:11">
      <c r="B372" s="43"/>
      <c r="C372" s="43"/>
      <c r="D372" s="43"/>
      <c r="E372" s="43"/>
      <c r="F372" s="43"/>
      <c r="G372" s="43"/>
      <c r="H372" s="43"/>
      <c r="I372" s="43"/>
      <c r="J372" s="43"/>
      <c r="K372" s="43"/>
    </row>
    <row r="373" spans="2:11">
      <c r="B373" s="43"/>
      <c r="C373" s="43"/>
      <c r="D373" s="43"/>
      <c r="E373" s="43"/>
      <c r="F373" s="43"/>
      <c r="G373" s="43"/>
      <c r="H373" s="43"/>
      <c r="I373" s="43"/>
      <c r="J373" s="43"/>
      <c r="K373" s="43"/>
    </row>
    <row r="374" spans="2:11">
      <c r="B374" s="43"/>
      <c r="C374" s="43"/>
      <c r="D374" s="43"/>
      <c r="E374" s="43"/>
      <c r="F374" s="43"/>
      <c r="G374" s="43"/>
      <c r="H374" s="43"/>
      <c r="I374" s="43"/>
      <c r="J374" s="43"/>
      <c r="K374" s="43"/>
    </row>
    <row r="375" spans="2:11">
      <c r="B375" s="43"/>
      <c r="C375" s="43"/>
      <c r="D375" s="43"/>
      <c r="E375" s="43"/>
      <c r="F375" s="43"/>
      <c r="G375" s="43"/>
      <c r="H375" s="43"/>
      <c r="I375" s="43"/>
      <c r="J375" s="43"/>
      <c r="K375" s="43"/>
    </row>
    <row r="376" spans="2:11">
      <c r="B376" s="43"/>
      <c r="C376" s="43"/>
      <c r="D376" s="43"/>
      <c r="E376" s="43"/>
      <c r="F376" s="43"/>
      <c r="G376" s="43"/>
      <c r="H376" s="43"/>
      <c r="I376" s="43"/>
      <c r="J376" s="43"/>
      <c r="K376" s="43"/>
    </row>
    <row r="377" spans="2:11">
      <c r="B377" s="43"/>
      <c r="C377" s="43"/>
      <c r="D377" s="43"/>
      <c r="E377" s="43"/>
      <c r="F377" s="43"/>
      <c r="G377" s="43"/>
      <c r="H377" s="43"/>
      <c r="I377" s="43"/>
      <c r="J377" s="43"/>
      <c r="K377" s="43"/>
    </row>
    <row r="378" spans="2:11">
      <c r="B378" s="43"/>
      <c r="C378" s="43"/>
      <c r="D378" s="43"/>
      <c r="E378" s="43"/>
      <c r="F378" s="43"/>
      <c r="G378" s="43"/>
      <c r="H378" s="43"/>
      <c r="I378" s="43"/>
      <c r="J378" s="43"/>
      <c r="K378" s="43"/>
    </row>
    <row r="379" spans="2:11">
      <c r="B379" s="43"/>
      <c r="C379" s="43"/>
      <c r="D379" s="43"/>
      <c r="E379" s="43"/>
      <c r="F379" s="43"/>
      <c r="G379" s="43"/>
      <c r="H379" s="43"/>
      <c r="I379" s="43"/>
      <c r="J379" s="43"/>
      <c r="K379" s="43"/>
    </row>
    <row r="380" spans="2:11">
      <c r="B380" s="43"/>
      <c r="C380" s="43"/>
      <c r="D380" s="43"/>
      <c r="E380" s="43"/>
      <c r="F380" s="43"/>
      <c r="G380" s="43"/>
      <c r="H380" s="43"/>
      <c r="I380" s="43"/>
      <c r="J380" s="43"/>
      <c r="K380" s="43"/>
    </row>
    <row r="381" spans="2:11">
      <c r="B381" s="43"/>
      <c r="C381" s="43"/>
      <c r="D381" s="43"/>
      <c r="E381" s="43"/>
      <c r="F381" s="43"/>
      <c r="G381" s="43"/>
      <c r="H381" s="43"/>
      <c r="I381" s="43"/>
      <c r="J381" s="43"/>
      <c r="K381" s="43"/>
    </row>
    <row r="382" spans="2:11">
      <c r="B382" s="43"/>
      <c r="C382" s="43"/>
      <c r="D382" s="43"/>
      <c r="E382" s="43"/>
      <c r="F382" s="43"/>
      <c r="G382" s="43"/>
      <c r="H382" s="43"/>
      <c r="I382" s="43"/>
      <c r="J382" s="43"/>
      <c r="K382" s="43"/>
    </row>
    <row r="383" spans="2:11">
      <c r="B383" s="43"/>
      <c r="C383" s="43"/>
      <c r="D383" s="43"/>
      <c r="E383" s="43"/>
      <c r="F383" s="43"/>
      <c r="G383" s="43"/>
      <c r="H383" s="43"/>
      <c r="I383" s="43"/>
      <c r="J383" s="43"/>
      <c r="K383" s="43"/>
    </row>
    <row r="384" spans="2:11">
      <c r="B384" s="43"/>
      <c r="C384" s="43"/>
      <c r="D384" s="43"/>
      <c r="E384" s="43"/>
      <c r="F384" s="43"/>
      <c r="G384" s="43"/>
      <c r="H384" s="43"/>
      <c r="I384" s="43"/>
      <c r="J384" s="43"/>
      <c r="K384" s="43"/>
    </row>
    <row r="385" spans="2:11">
      <c r="B385" s="43"/>
      <c r="C385" s="43"/>
      <c r="D385" s="43"/>
      <c r="E385" s="43"/>
      <c r="F385" s="43"/>
      <c r="G385" s="43"/>
      <c r="H385" s="43"/>
      <c r="I385" s="43"/>
      <c r="J385" s="43"/>
      <c r="K385" s="43"/>
    </row>
    <row r="386" spans="2:11">
      <c r="B386" s="43"/>
      <c r="C386" s="43"/>
      <c r="D386" s="43"/>
      <c r="E386" s="43"/>
      <c r="F386" s="43"/>
      <c r="G386" s="43"/>
      <c r="H386" s="43"/>
      <c r="I386" s="43"/>
      <c r="J386" s="43"/>
      <c r="K386" s="43"/>
    </row>
    <row r="387" spans="2:11">
      <c r="B387" s="43"/>
      <c r="C387" s="43"/>
      <c r="D387" s="43"/>
      <c r="E387" s="43"/>
      <c r="F387" s="43"/>
      <c r="G387" s="43"/>
      <c r="H387" s="43"/>
      <c r="I387" s="43"/>
      <c r="J387" s="43"/>
      <c r="K387" s="43"/>
    </row>
    <row r="388" spans="2:11">
      <c r="B388" s="43"/>
      <c r="C388" s="43"/>
      <c r="D388" s="43"/>
      <c r="E388" s="43"/>
      <c r="F388" s="43"/>
      <c r="G388" s="43"/>
      <c r="H388" s="43"/>
      <c r="I388" s="43"/>
      <c r="J388" s="43"/>
      <c r="K388" s="43"/>
    </row>
    <row r="389" spans="2:11">
      <c r="B389" s="43"/>
      <c r="C389" s="43"/>
      <c r="D389" s="43"/>
      <c r="E389" s="43"/>
      <c r="F389" s="43"/>
      <c r="G389" s="43"/>
      <c r="H389" s="43"/>
      <c r="I389" s="43"/>
      <c r="J389" s="43"/>
      <c r="K389" s="43"/>
    </row>
    <row r="390" spans="2:11">
      <c r="B390" s="43"/>
      <c r="C390" s="43"/>
      <c r="D390" s="43"/>
      <c r="E390" s="43"/>
      <c r="F390" s="43"/>
      <c r="G390" s="43"/>
      <c r="H390" s="43"/>
      <c r="I390" s="43"/>
      <c r="J390" s="43"/>
      <c r="K390" s="43"/>
    </row>
    <row r="391" spans="2:11">
      <c r="B391" s="43"/>
      <c r="C391" s="43"/>
      <c r="D391" s="43"/>
      <c r="E391" s="43"/>
      <c r="F391" s="43"/>
      <c r="G391" s="43"/>
      <c r="H391" s="43"/>
      <c r="I391" s="43"/>
      <c r="J391" s="43"/>
      <c r="K391" s="43"/>
    </row>
    <row r="392" spans="2:11">
      <c r="B392" s="43"/>
      <c r="C392" s="43"/>
      <c r="D392" s="43"/>
      <c r="E392" s="43"/>
      <c r="F392" s="43"/>
      <c r="G392" s="43"/>
      <c r="H392" s="43"/>
      <c r="I392" s="43"/>
      <c r="J392" s="43"/>
      <c r="K392" s="43"/>
    </row>
    <row r="393" spans="2:11">
      <c r="B393" s="43"/>
      <c r="C393" s="43"/>
      <c r="D393" s="43"/>
      <c r="E393" s="43"/>
      <c r="F393" s="43"/>
      <c r="G393" s="43"/>
      <c r="H393" s="43"/>
      <c r="I393" s="43"/>
      <c r="J393" s="43"/>
      <c r="K393" s="43"/>
    </row>
    <row r="394" spans="2:11">
      <c r="B394" s="43"/>
      <c r="C394" s="43"/>
      <c r="D394" s="43"/>
      <c r="E394" s="43"/>
      <c r="F394" s="43"/>
      <c r="G394" s="43"/>
      <c r="H394" s="43"/>
      <c r="I394" s="43"/>
      <c r="J394" s="43"/>
      <c r="K394" s="43"/>
    </row>
    <row r="395" spans="2:11">
      <c r="B395" s="43"/>
      <c r="C395" s="43"/>
      <c r="D395" s="43"/>
      <c r="E395" s="43"/>
      <c r="F395" s="43"/>
      <c r="G395" s="43"/>
      <c r="H395" s="43"/>
      <c r="I395" s="43"/>
      <c r="J395" s="43"/>
      <c r="K395" s="43"/>
    </row>
    <row r="396" spans="2:11">
      <c r="B396" s="43"/>
      <c r="C396" s="43"/>
      <c r="D396" s="43"/>
      <c r="E396" s="43"/>
      <c r="F396" s="43"/>
      <c r="G396" s="43"/>
      <c r="H396" s="43"/>
      <c r="I396" s="43"/>
      <c r="J396" s="43"/>
      <c r="K396" s="43"/>
    </row>
    <row r="397" spans="2:11">
      <c r="B397" s="43"/>
      <c r="C397" s="43"/>
      <c r="D397" s="43"/>
      <c r="E397" s="43"/>
      <c r="F397" s="43"/>
      <c r="G397" s="43"/>
      <c r="H397" s="43"/>
      <c r="I397" s="43"/>
      <c r="J397" s="43"/>
      <c r="K397" s="43"/>
    </row>
    <row r="398" spans="2:11">
      <c r="B398" s="43"/>
      <c r="C398" s="43"/>
      <c r="D398" s="43"/>
      <c r="E398" s="43"/>
      <c r="F398" s="43"/>
      <c r="G398" s="43"/>
      <c r="H398" s="43"/>
      <c r="I398" s="43"/>
      <c r="J398" s="43"/>
      <c r="K398" s="43"/>
    </row>
    <row r="399" spans="2:11">
      <c r="B399" s="43"/>
      <c r="C399" s="43"/>
      <c r="D399" s="43"/>
      <c r="E399" s="43"/>
      <c r="F399" s="43"/>
      <c r="G399" s="43"/>
      <c r="H399" s="43"/>
      <c r="I399" s="43"/>
      <c r="J399" s="43"/>
      <c r="K399" s="43"/>
    </row>
    <row r="400" spans="2:11">
      <c r="B400" s="43"/>
      <c r="C400" s="43"/>
      <c r="D400" s="43"/>
      <c r="E400" s="43"/>
      <c r="F400" s="43"/>
      <c r="G400" s="43"/>
      <c r="H400" s="43"/>
      <c r="I400" s="43"/>
      <c r="J400" s="43"/>
      <c r="K400" s="43"/>
    </row>
    <row r="401" spans="2:11">
      <c r="B401" s="43"/>
      <c r="C401" s="43"/>
      <c r="D401" s="43"/>
      <c r="E401" s="43"/>
      <c r="F401" s="43"/>
      <c r="G401" s="43"/>
      <c r="H401" s="43"/>
      <c r="I401" s="43"/>
      <c r="J401" s="43"/>
      <c r="K401" s="43"/>
    </row>
    <row r="402" spans="2:11">
      <c r="B402" s="43"/>
      <c r="C402" s="43"/>
      <c r="D402" s="43"/>
      <c r="E402" s="43"/>
      <c r="F402" s="43"/>
      <c r="G402" s="43"/>
      <c r="H402" s="43"/>
      <c r="I402" s="43"/>
      <c r="J402" s="43"/>
      <c r="K402" s="43"/>
    </row>
    <row r="403" spans="2:11">
      <c r="B403" s="43"/>
      <c r="C403" s="43"/>
      <c r="D403" s="43"/>
      <c r="E403" s="43"/>
      <c r="F403" s="43"/>
      <c r="G403" s="43"/>
      <c r="H403" s="43"/>
      <c r="I403" s="43"/>
      <c r="J403" s="43"/>
      <c r="K403" s="43"/>
    </row>
    <row r="404" spans="2:11">
      <c r="B404" s="43"/>
      <c r="C404" s="43"/>
      <c r="D404" s="43"/>
      <c r="E404" s="43"/>
      <c r="F404" s="43"/>
      <c r="G404" s="43"/>
      <c r="H404" s="43"/>
      <c r="I404" s="43"/>
      <c r="J404" s="43"/>
      <c r="K404" s="43"/>
    </row>
    <row r="405" spans="2:11">
      <c r="B405" s="43"/>
      <c r="C405" s="43"/>
      <c r="D405" s="43"/>
      <c r="E405" s="43"/>
      <c r="F405" s="43"/>
      <c r="G405" s="43"/>
      <c r="H405" s="43"/>
      <c r="I405" s="43"/>
      <c r="J405" s="43"/>
      <c r="K405" s="43"/>
    </row>
    <row r="406" spans="2:11">
      <c r="B406" s="43"/>
      <c r="C406" s="43"/>
      <c r="D406" s="43"/>
      <c r="E406" s="43"/>
      <c r="F406" s="43"/>
      <c r="G406" s="43"/>
      <c r="H406" s="43"/>
      <c r="I406" s="43"/>
      <c r="J406" s="43"/>
      <c r="K406" s="43"/>
    </row>
    <row r="407" spans="2:11">
      <c r="B407" s="43"/>
      <c r="C407" s="43"/>
      <c r="D407" s="43"/>
      <c r="E407" s="43"/>
      <c r="F407" s="43"/>
      <c r="G407" s="43"/>
      <c r="H407" s="43"/>
      <c r="I407" s="43"/>
      <c r="J407" s="43"/>
      <c r="K407" s="43"/>
    </row>
    <row r="408" spans="2:11">
      <c r="B408" s="43"/>
      <c r="C408" s="43"/>
      <c r="D408" s="43"/>
      <c r="E408" s="43"/>
      <c r="F408" s="43"/>
      <c r="G408" s="43"/>
      <c r="H408" s="43"/>
      <c r="I408" s="43"/>
      <c r="J408" s="43"/>
      <c r="K408" s="43"/>
    </row>
    <row r="409" spans="2:11">
      <c r="B409" s="43"/>
      <c r="C409" s="43"/>
      <c r="D409" s="43"/>
      <c r="E409" s="43"/>
      <c r="F409" s="43"/>
      <c r="G409" s="43"/>
      <c r="H409" s="43"/>
      <c r="I409" s="43"/>
      <c r="J409" s="43"/>
      <c r="K409" s="43"/>
    </row>
    <row r="410" spans="2:11">
      <c r="B410" s="43"/>
      <c r="C410" s="43"/>
      <c r="D410" s="43"/>
      <c r="E410" s="43"/>
      <c r="F410" s="43"/>
      <c r="G410" s="43"/>
      <c r="H410" s="43"/>
      <c r="I410" s="43"/>
      <c r="J410" s="43"/>
      <c r="K410" s="43"/>
    </row>
    <row r="411" spans="2:11">
      <c r="B411" s="43"/>
      <c r="C411" s="43"/>
      <c r="D411" s="43"/>
      <c r="E411" s="43"/>
      <c r="F411" s="43"/>
      <c r="G411" s="43"/>
      <c r="H411" s="43"/>
      <c r="I411" s="43"/>
      <c r="J411" s="43"/>
      <c r="K411" s="43"/>
    </row>
    <row r="412" spans="2:11">
      <c r="B412" s="43"/>
      <c r="C412" s="43"/>
      <c r="D412" s="43"/>
      <c r="E412" s="43"/>
      <c r="F412" s="43"/>
      <c r="G412" s="43"/>
      <c r="H412" s="43"/>
      <c r="I412" s="43"/>
      <c r="J412" s="43"/>
      <c r="K412" s="43"/>
    </row>
    <row r="413" spans="2:11">
      <c r="B413" s="43"/>
      <c r="C413" s="43"/>
      <c r="D413" s="43"/>
      <c r="E413" s="43"/>
      <c r="F413" s="43"/>
      <c r="G413" s="43"/>
      <c r="H413" s="43"/>
      <c r="I413" s="43"/>
      <c r="J413" s="43"/>
      <c r="K413" s="43"/>
    </row>
    <row r="414" spans="2:11">
      <c r="B414" s="43"/>
      <c r="C414" s="43"/>
      <c r="D414" s="43"/>
      <c r="E414" s="43"/>
      <c r="F414" s="43"/>
      <c r="G414" s="43"/>
      <c r="H414" s="43"/>
      <c r="I414" s="43"/>
      <c r="J414" s="43"/>
      <c r="K414" s="43"/>
    </row>
    <row r="415" spans="2:11">
      <c r="B415" s="43"/>
      <c r="C415" s="43"/>
      <c r="D415" s="43"/>
      <c r="E415" s="43"/>
      <c r="F415" s="43"/>
      <c r="G415" s="43"/>
      <c r="H415" s="43"/>
      <c r="I415" s="43"/>
      <c r="J415" s="43"/>
      <c r="K415" s="43"/>
    </row>
    <row r="416" spans="2:11">
      <c r="B416" s="43"/>
      <c r="C416" s="43"/>
      <c r="D416" s="43"/>
      <c r="E416" s="43"/>
      <c r="F416" s="43"/>
      <c r="G416" s="43"/>
      <c r="H416" s="43"/>
      <c r="I416" s="43"/>
      <c r="J416" s="43"/>
      <c r="K416" s="43"/>
    </row>
    <row r="417" spans="2:11">
      <c r="B417" s="43"/>
      <c r="C417" s="43"/>
      <c r="D417" s="43"/>
      <c r="E417" s="43"/>
      <c r="F417" s="43"/>
      <c r="G417" s="43"/>
      <c r="H417" s="43"/>
      <c r="I417" s="43"/>
      <c r="J417" s="43"/>
      <c r="K417" s="43"/>
    </row>
    <row r="418" spans="2:11">
      <c r="B418" s="43"/>
      <c r="C418" s="43"/>
      <c r="D418" s="43"/>
      <c r="E418" s="43"/>
      <c r="F418" s="43"/>
      <c r="G418" s="43"/>
      <c r="H418" s="43"/>
      <c r="I418" s="43"/>
      <c r="J418" s="43"/>
      <c r="K418" s="43"/>
    </row>
    <row r="419" spans="2:11">
      <c r="B419" s="43"/>
      <c r="C419" s="43"/>
      <c r="D419" s="43"/>
      <c r="E419" s="43"/>
      <c r="F419" s="43"/>
      <c r="G419" s="43"/>
      <c r="H419" s="43"/>
      <c r="I419" s="43"/>
      <c r="J419" s="43"/>
      <c r="K419" s="43"/>
    </row>
    <row r="420" spans="2:11">
      <c r="B420" s="43"/>
      <c r="C420" s="43"/>
      <c r="D420" s="43"/>
      <c r="E420" s="43"/>
      <c r="F420" s="43"/>
      <c r="G420" s="43"/>
      <c r="H420" s="43"/>
      <c r="I420" s="43"/>
      <c r="J420" s="43"/>
      <c r="K420" s="43"/>
    </row>
    <row r="421" spans="2:11">
      <c r="B421" s="43"/>
      <c r="C421" s="43"/>
      <c r="D421" s="43"/>
      <c r="E421" s="43"/>
      <c r="F421" s="43"/>
      <c r="G421" s="43"/>
      <c r="H421" s="43"/>
      <c r="I421" s="43"/>
      <c r="J421" s="43"/>
      <c r="K421" s="43"/>
    </row>
    <row r="422" spans="2:11">
      <c r="B422" s="43"/>
      <c r="C422" s="43"/>
      <c r="D422" s="43"/>
      <c r="E422" s="43"/>
      <c r="F422" s="43"/>
      <c r="G422" s="43"/>
      <c r="H422" s="43"/>
      <c r="I422" s="43"/>
      <c r="J422" s="43"/>
      <c r="K422" s="43"/>
    </row>
    <row r="423" spans="2:11">
      <c r="B423" s="43"/>
      <c r="C423" s="43"/>
      <c r="D423" s="43"/>
      <c r="E423" s="43"/>
      <c r="F423" s="43"/>
      <c r="G423" s="43"/>
      <c r="H423" s="43"/>
      <c r="I423" s="43"/>
      <c r="J423" s="43"/>
      <c r="K423" s="43"/>
    </row>
    <row r="424" spans="2:11">
      <c r="B424" s="43"/>
      <c r="C424" s="43"/>
      <c r="D424" s="43"/>
      <c r="E424" s="43"/>
      <c r="F424" s="43"/>
      <c r="G424" s="43"/>
      <c r="H424" s="43"/>
      <c r="I424" s="43"/>
      <c r="J424" s="43"/>
      <c r="K424" s="43"/>
    </row>
    <row r="425" spans="2:11">
      <c r="B425" s="43"/>
      <c r="C425" s="43"/>
      <c r="D425" s="43"/>
      <c r="E425" s="43"/>
      <c r="F425" s="43"/>
      <c r="G425" s="43"/>
      <c r="H425" s="43"/>
      <c r="I425" s="43"/>
      <c r="J425" s="43"/>
      <c r="K425" s="43"/>
    </row>
    <row r="426" spans="2:11">
      <c r="B426" s="43"/>
      <c r="C426" s="43"/>
      <c r="D426" s="43"/>
      <c r="E426" s="43"/>
      <c r="F426" s="43"/>
      <c r="G426" s="43"/>
      <c r="H426" s="43"/>
      <c r="I426" s="43"/>
      <c r="J426" s="43"/>
      <c r="K426" s="43"/>
    </row>
    <row r="427" spans="2:11">
      <c r="B427" s="43"/>
      <c r="C427" s="43"/>
      <c r="D427" s="43"/>
      <c r="E427" s="43"/>
      <c r="F427" s="43"/>
      <c r="G427" s="43"/>
      <c r="H427" s="43"/>
      <c r="I427" s="43"/>
      <c r="J427" s="43"/>
      <c r="K427" s="43"/>
    </row>
    <row r="428" spans="2:11">
      <c r="B428" s="43"/>
      <c r="C428" s="43"/>
      <c r="D428" s="43"/>
      <c r="E428" s="43"/>
      <c r="F428" s="43"/>
      <c r="G428" s="43"/>
      <c r="H428" s="43"/>
      <c r="I428" s="43"/>
      <c r="J428" s="43"/>
      <c r="K428" s="43"/>
    </row>
    <row r="429" spans="2:11">
      <c r="B429" s="43"/>
      <c r="C429" s="43"/>
      <c r="D429" s="43"/>
      <c r="E429" s="43"/>
      <c r="F429" s="43"/>
      <c r="G429" s="43"/>
      <c r="H429" s="43"/>
      <c r="I429" s="43"/>
      <c r="J429" s="43"/>
      <c r="K429" s="43"/>
    </row>
    <row r="430" spans="2:11">
      <c r="B430" s="43"/>
      <c r="C430" s="43"/>
      <c r="D430" s="43"/>
      <c r="E430" s="43"/>
      <c r="F430" s="43"/>
      <c r="G430" s="43"/>
      <c r="H430" s="43"/>
      <c r="I430" s="43"/>
      <c r="J430" s="43"/>
      <c r="K430" s="43"/>
    </row>
    <row r="431" spans="2:11">
      <c r="B431" s="43"/>
      <c r="C431" s="43"/>
      <c r="D431" s="43"/>
      <c r="E431" s="43"/>
      <c r="F431" s="43"/>
      <c r="G431" s="43"/>
      <c r="H431" s="43"/>
      <c r="I431" s="43"/>
      <c r="J431" s="43"/>
      <c r="K431" s="43"/>
    </row>
    <row r="432" spans="2:11">
      <c r="B432" s="43"/>
      <c r="C432" s="43"/>
      <c r="D432" s="43"/>
      <c r="E432" s="43"/>
      <c r="F432" s="43"/>
      <c r="G432" s="43"/>
      <c r="H432" s="43"/>
      <c r="I432" s="43"/>
      <c r="J432" s="43"/>
      <c r="K432" s="43"/>
    </row>
    <row r="433" spans="2:11">
      <c r="B433" s="43"/>
      <c r="C433" s="43"/>
      <c r="D433" s="43"/>
      <c r="E433" s="43"/>
      <c r="F433" s="43"/>
      <c r="G433" s="43"/>
      <c r="H433" s="43"/>
      <c r="I433" s="43"/>
      <c r="J433" s="43"/>
      <c r="K433" s="43"/>
    </row>
    <row r="434" spans="2:11">
      <c r="B434" s="43"/>
      <c r="C434" s="43"/>
      <c r="D434" s="43"/>
      <c r="E434" s="43"/>
      <c r="F434" s="43"/>
      <c r="G434" s="43"/>
      <c r="H434" s="43"/>
      <c r="I434" s="43"/>
      <c r="J434" s="43"/>
      <c r="K434" s="43"/>
    </row>
    <row r="435" spans="2:11">
      <c r="B435" s="43"/>
      <c r="C435" s="43"/>
      <c r="D435" s="43"/>
      <c r="E435" s="43"/>
      <c r="F435" s="43"/>
      <c r="G435" s="43"/>
      <c r="H435" s="43"/>
      <c r="I435" s="43"/>
      <c r="J435" s="43"/>
      <c r="K435" s="43"/>
    </row>
    <row r="436" spans="2:11">
      <c r="B436" s="43"/>
      <c r="C436" s="43"/>
      <c r="D436" s="43"/>
      <c r="E436" s="43"/>
      <c r="F436" s="43"/>
      <c r="G436" s="43"/>
      <c r="H436" s="43"/>
      <c r="I436" s="43"/>
      <c r="J436" s="43"/>
      <c r="K436" s="43"/>
    </row>
    <row r="437" spans="2:11">
      <c r="B437" s="43"/>
      <c r="C437" s="43"/>
      <c r="D437" s="43"/>
      <c r="E437" s="43"/>
      <c r="F437" s="43"/>
      <c r="G437" s="43"/>
      <c r="H437" s="43"/>
      <c r="I437" s="43"/>
      <c r="J437" s="43"/>
      <c r="K437" s="43"/>
    </row>
    <row r="438" spans="2:11">
      <c r="B438" s="43"/>
      <c r="C438" s="43"/>
      <c r="D438" s="43"/>
      <c r="E438" s="43"/>
      <c r="F438" s="43"/>
      <c r="G438" s="43"/>
      <c r="H438" s="43"/>
      <c r="I438" s="43"/>
      <c r="J438" s="43"/>
      <c r="K438" s="43"/>
    </row>
    <row r="439" spans="2:11">
      <c r="B439" s="43"/>
      <c r="C439" s="43"/>
      <c r="D439" s="43"/>
      <c r="E439" s="43"/>
      <c r="F439" s="43"/>
      <c r="G439" s="43"/>
      <c r="H439" s="43"/>
      <c r="I439" s="43"/>
      <c r="J439" s="43"/>
      <c r="K439" s="43"/>
    </row>
    <row r="440" spans="2:11">
      <c r="B440" s="43"/>
      <c r="C440" s="43"/>
      <c r="D440" s="43"/>
      <c r="E440" s="43"/>
      <c r="F440" s="43"/>
      <c r="G440" s="43"/>
      <c r="H440" s="43"/>
      <c r="I440" s="43"/>
      <c r="J440" s="43"/>
      <c r="K440" s="43"/>
    </row>
    <row r="441" spans="2:11">
      <c r="B441" s="43"/>
      <c r="C441" s="43"/>
      <c r="D441" s="43"/>
      <c r="E441" s="43"/>
      <c r="F441" s="43"/>
      <c r="G441" s="43"/>
      <c r="H441" s="43"/>
      <c r="I441" s="43"/>
      <c r="J441" s="43"/>
      <c r="K441" s="43"/>
    </row>
    <row r="442" spans="2:11">
      <c r="B442" s="43"/>
      <c r="C442" s="43"/>
      <c r="D442" s="43"/>
      <c r="E442" s="43"/>
      <c r="F442" s="43"/>
      <c r="G442" s="43"/>
      <c r="H442" s="43"/>
      <c r="I442" s="43"/>
      <c r="J442" s="43"/>
      <c r="K442" s="43"/>
    </row>
    <row r="443" spans="2:11">
      <c r="B443" s="43"/>
      <c r="C443" s="43"/>
      <c r="D443" s="43"/>
      <c r="E443" s="43"/>
      <c r="F443" s="43"/>
      <c r="G443" s="43"/>
      <c r="H443" s="43"/>
      <c r="I443" s="43"/>
      <c r="J443" s="43"/>
      <c r="K443" s="43"/>
    </row>
    <row r="444" spans="2:11">
      <c r="B444" s="43"/>
      <c r="C444" s="43"/>
      <c r="D444" s="43"/>
      <c r="E444" s="43"/>
      <c r="F444" s="43"/>
      <c r="G444" s="43"/>
      <c r="H444" s="43"/>
      <c r="I444" s="43"/>
      <c r="J444" s="43"/>
      <c r="K444" s="43"/>
    </row>
    <row r="445" spans="2:11">
      <c r="B445" s="43"/>
      <c r="C445" s="43"/>
      <c r="D445" s="43"/>
      <c r="E445" s="43"/>
      <c r="F445" s="43"/>
      <c r="G445" s="43"/>
      <c r="H445" s="43"/>
      <c r="I445" s="43"/>
      <c r="J445" s="43"/>
      <c r="K445" s="43"/>
    </row>
    <row r="446" spans="2:11">
      <c r="B446" s="43"/>
      <c r="C446" s="43"/>
      <c r="D446" s="43"/>
      <c r="E446" s="43"/>
      <c r="F446" s="43"/>
      <c r="G446" s="43"/>
      <c r="H446" s="43"/>
      <c r="I446" s="43"/>
      <c r="J446" s="43"/>
      <c r="K446" s="43"/>
    </row>
    <row r="447" spans="2:11">
      <c r="B447" s="43"/>
      <c r="C447" s="43"/>
      <c r="D447" s="43"/>
      <c r="E447" s="43"/>
      <c r="F447" s="43"/>
      <c r="G447" s="43"/>
      <c r="H447" s="43"/>
      <c r="I447" s="43"/>
      <c r="J447" s="43"/>
      <c r="K447" s="43"/>
    </row>
    <row r="448" spans="2:11">
      <c r="B448" s="43"/>
      <c r="C448" s="43"/>
      <c r="D448" s="43"/>
      <c r="E448" s="43"/>
      <c r="F448" s="43"/>
      <c r="G448" s="43"/>
      <c r="H448" s="43"/>
      <c r="I448" s="43"/>
      <c r="J448" s="43"/>
      <c r="K448" s="43"/>
    </row>
    <row r="449" spans="2:11">
      <c r="B449" s="43"/>
      <c r="C449" s="43"/>
      <c r="D449" s="43"/>
      <c r="E449" s="43"/>
      <c r="F449" s="43"/>
      <c r="G449" s="43"/>
      <c r="H449" s="43"/>
      <c r="I449" s="43"/>
      <c r="J449" s="43"/>
      <c r="K449" s="43"/>
    </row>
    <row r="450" spans="2:11">
      <c r="B450" s="43"/>
      <c r="C450" s="43"/>
      <c r="D450" s="43"/>
      <c r="E450" s="43"/>
      <c r="F450" s="43"/>
      <c r="G450" s="43"/>
      <c r="H450" s="43"/>
      <c r="I450" s="43"/>
      <c r="J450" s="43"/>
      <c r="K450" s="43"/>
    </row>
    <row r="451" spans="2:11">
      <c r="B451" s="43"/>
      <c r="C451" s="43"/>
      <c r="D451" s="43"/>
      <c r="E451" s="43"/>
      <c r="F451" s="43"/>
      <c r="G451" s="43"/>
      <c r="H451" s="43"/>
      <c r="I451" s="43"/>
      <c r="J451" s="43"/>
      <c r="K451" s="43"/>
    </row>
    <row r="452" spans="2:11">
      <c r="B452" s="43"/>
      <c r="C452" s="43"/>
      <c r="D452" s="43"/>
      <c r="E452" s="43"/>
      <c r="F452" s="43"/>
      <c r="G452" s="43"/>
      <c r="H452" s="43"/>
      <c r="I452" s="43"/>
      <c r="J452" s="43"/>
      <c r="K452" s="43"/>
    </row>
    <row r="453" spans="2:11">
      <c r="B453" s="43"/>
      <c r="C453" s="43"/>
      <c r="D453" s="43"/>
      <c r="E453" s="43"/>
      <c r="F453" s="43"/>
      <c r="G453" s="43"/>
      <c r="H453" s="43"/>
      <c r="I453" s="43"/>
      <c r="J453" s="43"/>
      <c r="K453" s="43"/>
    </row>
    <row r="454" spans="2:11">
      <c r="B454" s="43"/>
      <c r="C454" s="43"/>
      <c r="D454" s="43"/>
      <c r="E454" s="43"/>
      <c r="F454" s="43"/>
      <c r="G454" s="43"/>
      <c r="H454" s="43"/>
      <c r="I454" s="43"/>
      <c r="J454" s="43"/>
      <c r="K454" s="43"/>
    </row>
    <row r="455" spans="2:11">
      <c r="B455" s="43"/>
      <c r="C455" s="43"/>
      <c r="D455" s="43"/>
      <c r="E455" s="43"/>
      <c r="F455" s="43"/>
      <c r="G455" s="43"/>
      <c r="H455" s="43"/>
      <c r="I455" s="43"/>
      <c r="J455" s="43"/>
      <c r="K455" s="43"/>
    </row>
    <row r="456" spans="2:11">
      <c r="B456" s="43"/>
      <c r="C456" s="43"/>
      <c r="D456" s="43"/>
      <c r="E456" s="43"/>
      <c r="F456" s="43"/>
      <c r="G456" s="43"/>
      <c r="H456" s="43"/>
      <c r="I456" s="43"/>
      <c r="J456" s="43"/>
      <c r="K456" s="43"/>
    </row>
    <row r="457" spans="2:11">
      <c r="B457" s="43"/>
      <c r="C457" s="43"/>
      <c r="D457" s="43"/>
      <c r="E457" s="43"/>
      <c r="F457" s="43"/>
      <c r="G457" s="43"/>
      <c r="H457" s="43"/>
      <c r="I457" s="43"/>
      <c r="J457" s="43"/>
      <c r="K457" s="43"/>
    </row>
    <row r="458" spans="2:11">
      <c r="B458" s="43"/>
      <c r="C458" s="43"/>
      <c r="D458" s="43"/>
      <c r="E458" s="43"/>
      <c r="F458" s="43"/>
      <c r="G458" s="43"/>
      <c r="H458" s="43"/>
      <c r="I458" s="43"/>
      <c r="J458" s="43"/>
      <c r="K458" s="43"/>
    </row>
    <row r="459" spans="2:11">
      <c r="B459" s="43"/>
      <c r="C459" s="43"/>
      <c r="D459" s="43"/>
      <c r="E459" s="43"/>
      <c r="F459" s="43"/>
      <c r="G459" s="43"/>
      <c r="H459" s="43"/>
      <c r="I459" s="43"/>
      <c r="J459" s="43"/>
      <c r="K459" s="43"/>
    </row>
    <row r="460" spans="2:11">
      <c r="B460" s="43"/>
      <c r="C460" s="43"/>
      <c r="D460" s="43"/>
      <c r="E460" s="43"/>
      <c r="F460" s="43"/>
      <c r="G460" s="43"/>
      <c r="H460" s="43"/>
      <c r="I460" s="43"/>
      <c r="J460" s="43"/>
      <c r="K460" s="43"/>
    </row>
    <row r="461" spans="2:11">
      <c r="B461" s="43"/>
      <c r="C461" s="43"/>
      <c r="D461" s="43"/>
      <c r="E461" s="43"/>
      <c r="F461" s="43"/>
      <c r="G461" s="43"/>
      <c r="H461" s="43"/>
      <c r="I461" s="43"/>
      <c r="J461" s="43"/>
      <c r="K461" s="43"/>
    </row>
    <row r="462" spans="2:11">
      <c r="B462" s="43"/>
      <c r="C462" s="43"/>
      <c r="D462" s="43"/>
      <c r="E462" s="43"/>
      <c r="F462" s="43"/>
      <c r="G462" s="43"/>
      <c r="H462" s="43"/>
      <c r="I462" s="43"/>
      <c r="J462" s="43"/>
      <c r="K462" s="43"/>
    </row>
    <row r="463" spans="2:11">
      <c r="B463" s="43"/>
      <c r="C463" s="43"/>
      <c r="D463" s="43"/>
      <c r="E463" s="43"/>
      <c r="F463" s="43"/>
      <c r="G463" s="43"/>
      <c r="H463" s="43"/>
      <c r="I463" s="43"/>
      <c r="J463" s="43"/>
      <c r="K463" s="43"/>
    </row>
    <row r="464" spans="2:11">
      <c r="B464" s="43"/>
      <c r="C464" s="43"/>
      <c r="D464" s="43"/>
      <c r="E464" s="43"/>
      <c r="F464" s="43"/>
      <c r="G464" s="43"/>
      <c r="H464" s="43"/>
      <c r="I464" s="43"/>
      <c r="J464" s="43"/>
      <c r="K464" s="43"/>
    </row>
    <row r="465" spans="2:11">
      <c r="B465" s="43"/>
      <c r="C465" s="43"/>
      <c r="D465" s="43"/>
      <c r="E465" s="43"/>
      <c r="F465" s="43"/>
      <c r="G465" s="43"/>
      <c r="H465" s="43"/>
      <c r="I465" s="43"/>
      <c r="J465" s="43"/>
      <c r="K465" s="43"/>
    </row>
    <row r="466" spans="2:11">
      <c r="B466" s="43"/>
      <c r="C466" s="43"/>
      <c r="D466" s="43"/>
      <c r="E466" s="43"/>
      <c r="F466" s="43"/>
      <c r="G466" s="43"/>
      <c r="H466" s="43"/>
      <c r="I466" s="43"/>
      <c r="J466" s="43"/>
      <c r="K466" s="43"/>
    </row>
    <row r="467" spans="2:11">
      <c r="B467" s="43"/>
      <c r="C467" s="43"/>
      <c r="D467" s="43"/>
      <c r="E467" s="43"/>
      <c r="F467" s="43"/>
      <c r="G467" s="43"/>
      <c r="H467" s="43"/>
      <c r="I467" s="43"/>
      <c r="J467" s="43"/>
      <c r="K467" s="43"/>
    </row>
    <row r="468" spans="2:11">
      <c r="B468" s="43"/>
      <c r="C468" s="43"/>
      <c r="D468" s="43"/>
      <c r="E468" s="43"/>
      <c r="F468" s="43"/>
      <c r="G468" s="43"/>
      <c r="H468" s="43"/>
      <c r="I468" s="43"/>
      <c r="J468" s="43"/>
      <c r="K468" s="43"/>
    </row>
    <row r="469" spans="2:11">
      <c r="B469" s="43"/>
      <c r="C469" s="43"/>
      <c r="D469" s="43"/>
      <c r="E469" s="43"/>
      <c r="F469" s="43"/>
      <c r="G469" s="43"/>
      <c r="H469" s="43"/>
      <c r="I469" s="43"/>
      <c r="J469" s="43"/>
      <c r="K469" s="43"/>
    </row>
    <row r="470" spans="2:11">
      <c r="B470" s="43"/>
      <c r="C470" s="43"/>
      <c r="D470" s="43"/>
      <c r="E470" s="43"/>
      <c r="F470" s="43"/>
      <c r="G470" s="43"/>
      <c r="H470" s="43"/>
      <c r="I470" s="43"/>
      <c r="J470" s="43"/>
      <c r="K470" s="43"/>
    </row>
    <row r="471" spans="2:11">
      <c r="B471" s="43"/>
      <c r="C471" s="43"/>
      <c r="D471" s="43"/>
      <c r="E471" s="43"/>
      <c r="F471" s="43"/>
      <c r="G471" s="43"/>
      <c r="H471" s="43"/>
      <c r="I471" s="43"/>
      <c r="J471" s="43"/>
      <c r="K471" s="43"/>
    </row>
    <row r="472" spans="2:11">
      <c r="B472" s="43"/>
      <c r="C472" s="43"/>
      <c r="D472" s="43"/>
      <c r="E472" s="43"/>
      <c r="F472" s="43"/>
      <c r="G472" s="43"/>
      <c r="H472" s="43"/>
      <c r="I472" s="43"/>
      <c r="J472" s="43"/>
      <c r="K472" s="43"/>
    </row>
    <row r="473" spans="2:11">
      <c r="B473" s="43"/>
      <c r="C473" s="43"/>
      <c r="D473" s="43"/>
      <c r="E473" s="43"/>
      <c r="F473" s="43"/>
      <c r="G473" s="43"/>
      <c r="H473" s="43"/>
      <c r="I473" s="43"/>
      <c r="J473" s="43"/>
      <c r="K473" s="43"/>
    </row>
    <row r="474" spans="2:11">
      <c r="B474" s="43"/>
      <c r="C474" s="43"/>
      <c r="D474" s="43"/>
      <c r="E474" s="43"/>
      <c r="F474" s="43"/>
      <c r="G474" s="43"/>
      <c r="H474" s="43"/>
      <c r="I474" s="43"/>
      <c r="J474" s="43"/>
      <c r="K474" s="43"/>
    </row>
    <row r="475" spans="2:11">
      <c r="B475" s="43"/>
      <c r="C475" s="43"/>
      <c r="D475" s="43"/>
      <c r="E475" s="43"/>
      <c r="F475" s="43"/>
      <c r="G475" s="43"/>
      <c r="H475" s="43"/>
      <c r="I475" s="43"/>
      <c r="J475" s="43"/>
      <c r="K475" s="43"/>
    </row>
    <row r="476" spans="2:11">
      <c r="B476" s="43"/>
      <c r="C476" s="43"/>
      <c r="D476" s="43"/>
      <c r="E476" s="43"/>
      <c r="F476" s="43"/>
      <c r="G476" s="43"/>
      <c r="H476" s="43"/>
      <c r="I476" s="43"/>
      <c r="J476" s="43"/>
      <c r="K476" s="43"/>
    </row>
    <row r="477" spans="2:11">
      <c r="B477" s="43"/>
      <c r="C477" s="43"/>
      <c r="D477" s="43"/>
      <c r="E477" s="43"/>
      <c r="F477" s="43"/>
      <c r="G477" s="43"/>
      <c r="H477" s="43"/>
      <c r="I477" s="43"/>
      <c r="J477" s="43"/>
      <c r="K477" s="43"/>
    </row>
    <row r="478" spans="2:11">
      <c r="B478" s="43"/>
      <c r="C478" s="43"/>
      <c r="D478" s="43"/>
      <c r="E478" s="43"/>
      <c r="F478" s="43"/>
      <c r="G478" s="43"/>
      <c r="H478" s="43"/>
      <c r="I478" s="43"/>
      <c r="J478" s="43"/>
      <c r="K478" s="43"/>
    </row>
    <row r="479" spans="2:11">
      <c r="B479" s="43"/>
      <c r="C479" s="43"/>
      <c r="D479" s="43"/>
      <c r="E479" s="43"/>
      <c r="F479" s="43"/>
      <c r="G479" s="43"/>
      <c r="H479" s="43"/>
      <c r="I479" s="43"/>
      <c r="J479" s="43"/>
      <c r="K479" s="43"/>
    </row>
    <row r="480" spans="2:11">
      <c r="B480" s="43"/>
      <c r="C480" s="43"/>
      <c r="D480" s="43"/>
      <c r="E480" s="43"/>
      <c r="F480" s="43"/>
      <c r="G480" s="43"/>
      <c r="H480" s="43"/>
      <c r="I480" s="43"/>
      <c r="J480" s="43"/>
      <c r="K480" s="43"/>
    </row>
    <row r="481" spans="2:11">
      <c r="B481" s="43"/>
      <c r="C481" s="43"/>
      <c r="D481" s="43"/>
      <c r="E481" s="43"/>
      <c r="F481" s="43"/>
      <c r="G481" s="43"/>
      <c r="H481" s="43"/>
      <c r="I481" s="43"/>
      <c r="J481" s="43"/>
      <c r="K481" s="43"/>
    </row>
    <row r="482" spans="2:11">
      <c r="B482" s="43"/>
      <c r="C482" s="43"/>
      <c r="D482" s="43"/>
      <c r="E482" s="43"/>
      <c r="F482" s="43"/>
      <c r="G482" s="43"/>
      <c r="H482" s="43"/>
      <c r="I482" s="43"/>
      <c r="J482" s="43"/>
      <c r="K482" s="43"/>
    </row>
    <row r="483" spans="2:11">
      <c r="B483" s="43"/>
      <c r="C483" s="43"/>
      <c r="D483" s="43"/>
      <c r="E483" s="43"/>
      <c r="F483" s="43"/>
      <c r="G483" s="43"/>
      <c r="H483" s="43"/>
      <c r="I483" s="43"/>
      <c r="J483" s="43"/>
      <c r="K483" s="43"/>
    </row>
    <row r="484" spans="2:11">
      <c r="B484" s="43"/>
      <c r="C484" s="43"/>
      <c r="D484" s="43"/>
      <c r="E484" s="43"/>
      <c r="F484" s="43"/>
      <c r="G484" s="43"/>
      <c r="H484" s="43"/>
      <c r="I484" s="43"/>
      <c r="J484" s="43"/>
      <c r="K484" s="43"/>
    </row>
    <row r="485" spans="2:11">
      <c r="B485" s="43"/>
      <c r="C485" s="43"/>
      <c r="D485" s="43"/>
      <c r="E485" s="43"/>
      <c r="F485" s="43"/>
      <c r="G485" s="43"/>
      <c r="H485" s="43"/>
      <c r="I485" s="43"/>
      <c r="J485" s="43"/>
      <c r="K485" s="43"/>
    </row>
    <row r="486" spans="2:11">
      <c r="B486" s="43"/>
      <c r="C486" s="43"/>
      <c r="D486" s="43"/>
      <c r="E486" s="43"/>
      <c r="F486" s="43"/>
      <c r="G486" s="43"/>
      <c r="H486" s="43"/>
      <c r="I486" s="43"/>
      <c r="J486" s="43"/>
      <c r="K486" s="43"/>
    </row>
    <row r="487" spans="2:11">
      <c r="B487" s="43"/>
      <c r="C487" s="43"/>
      <c r="D487" s="43"/>
      <c r="E487" s="43"/>
      <c r="F487" s="43"/>
      <c r="G487" s="43"/>
      <c r="H487" s="43"/>
      <c r="I487" s="43"/>
      <c r="J487" s="43"/>
      <c r="K487" s="43"/>
    </row>
    <row r="488" spans="2:11">
      <c r="B488" s="43"/>
      <c r="C488" s="43"/>
      <c r="D488" s="43"/>
      <c r="E488" s="43"/>
      <c r="F488" s="43"/>
      <c r="G488" s="43"/>
      <c r="H488" s="43"/>
      <c r="I488" s="43"/>
      <c r="J488" s="43"/>
      <c r="K488" s="43"/>
    </row>
    <row r="489" spans="2:11">
      <c r="B489" s="43"/>
      <c r="C489" s="43"/>
      <c r="D489" s="43"/>
      <c r="E489" s="43"/>
      <c r="F489" s="43"/>
      <c r="G489" s="43"/>
      <c r="H489" s="43"/>
      <c r="I489" s="43"/>
      <c r="J489" s="43"/>
      <c r="K489" s="43"/>
    </row>
    <row r="490" spans="2:11">
      <c r="B490" s="43"/>
      <c r="C490" s="43"/>
      <c r="D490" s="43"/>
      <c r="E490" s="43"/>
      <c r="F490" s="43"/>
      <c r="G490" s="43"/>
      <c r="H490" s="43"/>
      <c r="I490" s="43"/>
      <c r="J490" s="43"/>
      <c r="K490" s="43"/>
    </row>
    <row r="491" spans="2:11">
      <c r="B491" s="43"/>
      <c r="C491" s="43"/>
      <c r="D491" s="43"/>
      <c r="E491" s="43"/>
      <c r="F491" s="43"/>
      <c r="G491" s="43"/>
      <c r="H491" s="43"/>
      <c r="I491" s="43"/>
      <c r="J491" s="43"/>
      <c r="K491" s="43"/>
    </row>
    <row r="492" spans="2:11">
      <c r="B492" s="43"/>
      <c r="C492" s="43"/>
      <c r="D492" s="43"/>
      <c r="E492" s="43"/>
      <c r="F492" s="43"/>
      <c r="G492" s="43"/>
      <c r="H492" s="43"/>
      <c r="I492" s="43"/>
      <c r="J492" s="43"/>
      <c r="K492" s="43"/>
    </row>
    <row r="493" spans="2:11">
      <c r="B493" s="43"/>
      <c r="C493" s="43"/>
      <c r="D493" s="43"/>
      <c r="E493" s="43"/>
      <c r="F493" s="43"/>
      <c r="G493" s="43"/>
      <c r="H493" s="43"/>
      <c r="I493" s="43"/>
      <c r="J493" s="43"/>
      <c r="K493" s="43"/>
    </row>
    <row r="494" spans="2:11">
      <c r="B494" s="43"/>
      <c r="C494" s="43"/>
      <c r="D494" s="43"/>
      <c r="E494" s="43"/>
      <c r="F494" s="43"/>
      <c r="G494" s="43"/>
      <c r="H494" s="43"/>
      <c r="I494" s="43"/>
      <c r="J494" s="43"/>
      <c r="K494" s="43"/>
    </row>
    <row r="495" spans="2:11">
      <c r="B495" s="43"/>
      <c r="C495" s="43"/>
      <c r="D495" s="43"/>
      <c r="E495" s="43"/>
      <c r="F495" s="43"/>
      <c r="G495" s="43"/>
      <c r="H495" s="43"/>
      <c r="I495" s="43"/>
      <c r="J495" s="43"/>
      <c r="K495" s="43"/>
    </row>
    <row r="496" spans="2:11">
      <c r="B496" s="43"/>
      <c r="C496" s="43"/>
      <c r="D496" s="43"/>
      <c r="E496" s="43"/>
      <c r="F496" s="43"/>
      <c r="G496" s="43"/>
      <c r="H496" s="43"/>
      <c r="I496" s="43"/>
      <c r="J496" s="43"/>
      <c r="K496" s="43"/>
    </row>
    <row r="497" spans="2:11">
      <c r="B497" s="43"/>
      <c r="C497" s="43"/>
      <c r="D497" s="43"/>
      <c r="E497" s="43"/>
      <c r="F497" s="43"/>
      <c r="G497" s="43"/>
      <c r="H497" s="43"/>
      <c r="I497" s="43"/>
      <c r="J497" s="43"/>
      <c r="K497" s="43"/>
    </row>
    <row r="498" spans="2:11">
      <c r="B498" s="43"/>
      <c r="C498" s="43"/>
      <c r="D498" s="43"/>
      <c r="E498" s="43"/>
      <c r="F498" s="43"/>
      <c r="G498" s="43"/>
      <c r="H498" s="43"/>
      <c r="I498" s="43"/>
      <c r="J498" s="43"/>
      <c r="K498" s="43"/>
    </row>
    <row r="499" spans="2:11">
      <c r="B499" s="43"/>
      <c r="C499" s="43"/>
      <c r="D499" s="43"/>
      <c r="E499" s="43"/>
      <c r="F499" s="43"/>
      <c r="G499" s="43"/>
      <c r="H499" s="43"/>
      <c r="I499" s="43"/>
      <c r="J499" s="43"/>
      <c r="K499" s="43"/>
    </row>
    <row r="500" spans="2:11">
      <c r="B500" s="43"/>
      <c r="C500" s="43"/>
      <c r="D500" s="43"/>
      <c r="E500" s="43"/>
      <c r="F500" s="43"/>
      <c r="G500" s="43"/>
      <c r="H500" s="43"/>
      <c r="I500" s="43"/>
      <c r="J500" s="43"/>
      <c r="K500" s="43"/>
    </row>
    <row r="501" spans="2:11">
      <c r="B501" s="43"/>
      <c r="C501" s="43"/>
      <c r="D501" s="43"/>
      <c r="E501" s="43"/>
      <c r="F501" s="43"/>
      <c r="G501" s="43"/>
      <c r="H501" s="43"/>
      <c r="I501" s="43"/>
      <c r="J501" s="43"/>
      <c r="K501" s="43"/>
    </row>
    <row r="502" spans="2:11">
      <c r="B502" s="43"/>
      <c r="C502" s="43"/>
      <c r="D502" s="43"/>
      <c r="E502" s="43"/>
      <c r="F502" s="43"/>
      <c r="G502" s="43"/>
      <c r="H502" s="43"/>
      <c r="I502" s="43"/>
      <c r="J502" s="43"/>
      <c r="K502" s="43"/>
    </row>
    <row r="503" spans="2:11">
      <c r="B503" s="43"/>
      <c r="C503" s="43"/>
      <c r="D503" s="43"/>
      <c r="E503" s="43"/>
      <c r="F503" s="43"/>
      <c r="G503" s="43"/>
      <c r="H503" s="43"/>
      <c r="I503" s="43"/>
      <c r="J503" s="43"/>
      <c r="K503" s="43"/>
    </row>
    <row r="504" spans="2:11">
      <c r="B504" s="43"/>
      <c r="C504" s="43"/>
      <c r="D504" s="43"/>
      <c r="E504" s="43"/>
      <c r="F504" s="43"/>
      <c r="G504" s="43"/>
      <c r="H504" s="43"/>
      <c r="I504" s="43"/>
      <c r="J504" s="43"/>
      <c r="K504" s="43"/>
    </row>
    <row r="505" spans="2:11">
      <c r="B505" s="43"/>
      <c r="C505" s="43"/>
      <c r="D505" s="43"/>
      <c r="E505" s="43"/>
      <c r="F505" s="43"/>
      <c r="G505" s="43"/>
      <c r="H505" s="43"/>
      <c r="I505" s="43"/>
      <c r="J505" s="43"/>
      <c r="K505" s="43"/>
    </row>
    <row r="506" spans="2:11">
      <c r="B506" s="43"/>
      <c r="C506" s="43"/>
      <c r="D506" s="43"/>
      <c r="E506" s="43"/>
      <c r="F506" s="43"/>
      <c r="G506" s="43"/>
      <c r="H506" s="43"/>
      <c r="I506" s="43"/>
      <c r="J506" s="43"/>
      <c r="K506" s="43"/>
    </row>
    <row r="507" spans="2:11">
      <c r="B507" s="43"/>
      <c r="C507" s="43"/>
      <c r="D507" s="43"/>
      <c r="E507" s="43"/>
      <c r="F507" s="43"/>
      <c r="G507" s="43"/>
      <c r="H507" s="43"/>
      <c r="I507" s="43"/>
      <c r="J507" s="43"/>
      <c r="K507" s="43"/>
    </row>
    <row r="508" spans="2:11">
      <c r="B508" s="43"/>
      <c r="C508" s="43"/>
      <c r="D508" s="43"/>
      <c r="E508" s="43"/>
      <c r="F508" s="43"/>
      <c r="G508" s="43"/>
      <c r="H508" s="43"/>
      <c r="I508" s="43"/>
      <c r="J508" s="43"/>
      <c r="K508" s="43"/>
    </row>
    <row r="509" spans="2:11">
      <c r="B509" s="43"/>
      <c r="C509" s="43"/>
      <c r="D509" s="43"/>
      <c r="E509" s="43"/>
      <c r="F509" s="43"/>
      <c r="G509" s="43"/>
      <c r="H509" s="43"/>
      <c r="I509" s="43"/>
      <c r="J509" s="43"/>
      <c r="K509" s="43"/>
    </row>
    <row r="510" spans="2:11">
      <c r="B510" s="43"/>
      <c r="C510" s="43"/>
      <c r="D510" s="43"/>
      <c r="E510" s="43"/>
      <c r="F510" s="43"/>
      <c r="G510" s="43"/>
      <c r="H510" s="43"/>
      <c r="I510" s="43"/>
      <c r="J510" s="43"/>
      <c r="K510" s="43"/>
    </row>
    <row r="511" spans="2:11">
      <c r="B511" s="43"/>
      <c r="C511" s="43"/>
      <c r="D511" s="43"/>
      <c r="E511" s="43"/>
      <c r="F511" s="43"/>
      <c r="G511" s="43"/>
      <c r="H511" s="43"/>
      <c r="I511" s="43"/>
      <c r="J511" s="43"/>
      <c r="K511" s="43"/>
    </row>
    <row r="512" spans="2:11">
      <c r="B512" s="43"/>
      <c r="C512" s="43"/>
      <c r="D512" s="43"/>
      <c r="E512" s="43"/>
      <c r="F512" s="43"/>
      <c r="G512" s="43"/>
      <c r="H512" s="43"/>
      <c r="I512" s="43"/>
      <c r="J512" s="43"/>
      <c r="K512" s="43"/>
    </row>
    <row r="513" spans="2:11">
      <c r="B513" s="43"/>
      <c r="C513" s="43"/>
      <c r="D513" s="43"/>
      <c r="E513" s="43"/>
      <c r="F513" s="43"/>
      <c r="G513" s="43"/>
      <c r="H513" s="43"/>
      <c r="I513" s="43"/>
      <c r="J513" s="43"/>
      <c r="K513" s="43"/>
    </row>
    <row r="514" spans="2:11">
      <c r="B514" s="43"/>
      <c r="C514" s="43"/>
      <c r="D514" s="43"/>
      <c r="E514" s="43"/>
      <c r="F514" s="43"/>
      <c r="G514" s="43"/>
      <c r="H514" s="43"/>
      <c r="I514" s="43"/>
      <c r="J514" s="43"/>
      <c r="K514" s="43"/>
    </row>
    <row r="515" spans="2:11">
      <c r="B515" s="43"/>
      <c r="C515" s="43"/>
      <c r="D515" s="43"/>
      <c r="E515" s="43"/>
      <c r="F515" s="43"/>
      <c r="G515" s="43"/>
      <c r="H515" s="43"/>
      <c r="I515" s="43"/>
      <c r="J515" s="43"/>
      <c r="K515" s="43"/>
    </row>
    <row r="516" spans="2:11">
      <c r="B516" s="43"/>
      <c r="C516" s="43"/>
      <c r="D516" s="43"/>
      <c r="E516" s="43"/>
      <c r="F516" s="43"/>
      <c r="G516" s="43"/>
      <c r="H516" s="43"/>
      <c r="I516" s="43"/>
      <c r="J516" s="43"/>
      <c r="K516" s="43"/>
    </row>
    <row r="517" spans="2:11">
      <c r="B517" s="43"/>
      <c r="C517" s="43"/>
      <c r="D517" s="43"/>
      <c r="E517" s="43"/>
      <c r="F517" s="43"/>
      <c r="G517" s="43"/>
      <c r="H517" s="43"/>
      <c r="I517" s="43"/>
      <c r="J517" s="43"/>
      <c r="K517" s="43"/>
    </row>
    <row r="518" spans="2:11">
      <c r="B518" s="43"/>
      <c r="C518" s="43"/>
      <c r="D518" s="43"/>
      <c r="E518" s="43"/>
      <c r="F518" s="43"/>
      <c r="G518" s="43"/>
      <c r="H518" s="43"/>
      <c r="I518" s="43"/>
      <c r="J518" s="43"/>
      <c r="K518" s="43"/>
    </row>
    <row r="519" spans="2:11">
      <c r="B519" s="43"/>
      <c r="C519" s="43"/>
      <c r="D519" s="43"/>
      <c r="E519" s="43"/>
      <c r="F519" s="43"/>
      <c r="G519" s="43"/>
      <c r="H519" s="43"/>
      <c r="I519" s="43"/>
      <c r="J519" s="43"/>
      <c r="K519" s="43"/>
    </row>
    <row r="520" spans="2:11">
      <c r="B520" s="43"/>
      <c r="C520" s="43"/>
      <c r="D520" s="43"/>
      <c r="E520" s="43"/>
      <c r="F520" s="43"/>
      <c r="G520" s="43"/>
      <c r="H520" s="43"/>
      <c r="I520" s="43"/>
      <c r="J520" s="43"/>
      <c r="K520" s="43"/>
    </row>
    <row r="521" spans="2:11">
      <c r="B521" s="43"/>
      <c r="C521" s="43"/>
      <c r="D521" s="43"/>
      <c r="E521" s="43"/>
      <c r="F521" s="43"/>
      <c r="G521" s="43"/>
      <c r="H521" s="43"/>
      <c r="I521" s="43"/>
      <c r="J521" s="43"/>
      <c r="K521" s="43"/>
    </row>
    <row r="522" spans="2:11">
      <c r="B522" s="43"/>
      <c r="C522" s="43"/>
      <c r="D522" s="43"/>
      <c r="E522" s="43"/>
      <c r="F522" s="43"/>
      <c r="G522" s="43"/>
      <c r="H522" s="43"/>
      <c r="I522" s="43"/>
      <c r="J522" s="43"/>
      <c r="K522" s="43"/>
    </row>
    <row r="523" spans="2:11">
      <c r="B523" s="43"/>
      <c r="C523" s="43"/>
      <c r="D523" s="43"/>
      <c r="E523" s="43"/>
      <c r="F523" s="43"/>
      <c r="G523" s="43"/>
      <c r="H523" s="43"/>
      <c r="I523" s="43"/>
      <c r="J523" s="43"/>
      <c r="K523" s="43"/>
    </row>
    <row r="524" spans="2:11">
      <c r="B524" s="43"/>
      <c r="C524" s="43"/>
      <c r="D524" s="43"/>
      <c r="E524" s="43"/>
      <c r="F524" s="43"/>
      <c r="G524" s="43"/>
      <c r="H524" s="43"/>
      <c r="I524" s="43"/>
      <c r="J524" s="43"/>
      <c r="K524" s="43"/>
    </row>
    <row r="525" spans="2:11">
      <c r="B525" s="43"/>
      <c r="C525" s="43"/>
      <c r="D525" s="43"/>
      <c r="E525" s="43"/>
      <c r="F525" s="43"/>
      <c r="G525" s="43"/>
      <c r="H525" s="43"/>
      <c r="I525" s="43"/>
      <c r="J525" s="43"/>
      <c r="K525" s="43"/>
    </row>
    <row r="526" spans="2:11">
      <c r="B526" s="43"/>
      <c r="C526" s="43"/>
      <c r="D526" s="43"/>
      <c r="E526" s="43"/>
      <c r="F526" s="43"/>
      <c r="G526" s="43"/>
      <c r="H526" s="43"/>
      <c r="I526" s="43"/>
      <c r="J526" s="43"/>
      <c r="K526" s="43"/>
    </row>
    <row r="527" spans="2:11">
      <c r="B527" s="43"/>
      <c r="C527" s="43"/>
      <c r="D527" s="43"/>
      <c r="E527" s="43"/>
      <c r="F527" s="43"/>
      <c r="G527" s="43"/>
      <c r="H527" s="43"/>
      <c r="I527" s="43"/>
      <c r="J527" s="43"/>
      <c r="K527" s="43"/>
    </row>
    <row r="528" spans="2:11">
      <c r="B528" s="43"/>
      <c r="C528" s="43"/>
      <c r="D528" s="43"/>
      <c r="E528" s="43"/>
      <c r="F528" s="43"/>
      <c r="G528" s="43"/>
      <c r="H528" s="43"/>
      <c r="I528" s="43"/>
      <c r="J528" s="43"/>
      <c r="K528" s="43"/>
    </row>
    <row r="529" spans="2:11">
      <c r="B529" s="43"/>
      <c r="C529" s="43"/>
      <c r="D529" s="43"/>
      <c r="E529" s="43"/>
      <c r="F529" s="43"/>
      <c r="G529" s="43"/>
      <c r="H529" s="43"/>
      <c r="I529" s="43"/>
      <c r="J529" s="43"/>
      <c r="K529" s="43"/>
    </row>
    <row r="530" spans="2:11">
      <c r="B530" s="43"/>
      <c r="C530" s="43"/>
      <c r="D530" s="43"/>
      <c r="E530" s="43"/>
      <c r="F530" s="43"/>
      <c r="G530" s="43"/>
      <c r="H530" s="43"/>
      <c r="I530" s="43"/>
      <c r="J530" s="43"/>
      <c r="K530" s="43"/>
    </row>
    <row r="531" spans="2:11">
      <c r="B531" s="43"/>
      <c r="C531" s="43"/>
      <c r="D531" s="43"/>
      <c r="E531" s="43"/>
      <c r="F531" s="43"/>
      <c r="G531" s="43"/>
      <c r="H531" s="43"/>
      <c r="I531" s="43"/>
      <c r="J531" s="43"/>
      <c r="K531" s="43"/>
    </row>
    <row r="532" spans="2:11">
      <c r="B532" s="43"/>
      <c r="C532" s="43"/>
      <c r="D532" s="43"/>
      <c r="E532" s="43"/>
      <c r="F532" s="43"/>
      <c r="G532" s="43"/>
      <c r="H532" s="43"/>
      <c r="I532" s="43"/>
      <c r="J532" s="43"/>
      <c r="K532" s="43"/>
    </row>
    <row r="533" spans="2:11">
      <c r="B533" s="43"/>
      <c r="C533" s="43"/>
      <c r="D533" s="43"/>
      <c r="E533" s="43"/>
      <c r="F533" s="43"/>
      <c r="G533" s="43"/>
      <c r="H533" s="43"/>
      <c r="I533" s="43"/>
      <c r="J533" s="43"/>
      <c r="K533" s="43"/>
    </row>
    <row r="534" spans="2:11">
      <c r="B534" s="43"/>
      <c r="C534" s="43"/>
      <c r="D534" s="43"/>
      <c r="E534" s="43"/>
      <c r="F534" s="43"/>
      <c r="G534" s="43"/>
      <c r="H534" s="43"/>
      <c r="I534" s="43"/>
      <c r="J534" s="43"/>
      <c r="K534" s="43"/>
    </row>
    <row r="535" spans="2:11">
      <c r="B535" s="43"/>
      <c r="C535" s="43"/>
      <c r="D535" s="43"/>
      <c r="E535" s="43"/>
      <c r="F535" s="43"/>
      <c r="G535" s="43"/>
      <c r="H535" s="43"/>
      <c r="I535" s="43"/>
      <c r="J535" s="43"/>
      <c r="K535" s="43"/>
    </row>
    <row r="536" spans="2:11">
      <c r="B536" s="43"/>
      <c r="C536" s="43"/>
      <c r="D536" s="43"/>
      <c r="E536" s="43"/>
      <c r="F536" s="43"/>
      <c r="G536" s="43"/>
      <c r="H536" s="43"/>
      <c r="I536" s="43"/>
      <c r="J536" s="43"/>
      <c r="K536" s="43"/>
    </row>
    <row r="537" spans="2:11">
      <c r="B537" s="43"/>
      <c r="C537" s="43"/>
      <c r="D537" s="43"/>
      <c r="E537" s="43"/>
      <c r="F537" s="43"/>
      <c r="G537" s="43"/>
      <c r="H537" s="43"/>
      <c r="I537" s="43"/>
      <c r="J537" s="43"/>
      <c r="K537" s="43"/>
    </row>
    <row r="538" spans="2:11">
      <c r="B538" s="43"/>
      <c r="C538" s="43"/>
      <c r="D538" s="43"/>
      <c r="E538" s="43"/>
      <c r="F538" s="43"/>
      <c r="G538" s="43"/>
      <c r="H538" s="43"/>
      <c r="I538" s="43"/>
      <c r="J538" s="43"/>
      <c r="K538" s="43"/>
    </row>
    <row r="539" spans="2:11">
      <c r="B539" s="43"/>
      <c r="C539" s="43"/>
      <c r="D539" s="43"/>
      <c r="E539" s="43"/>
      <c r="F539" s="43"/>
      <c r="G539" s="43"/>
      <c r="H539" s="43"/>
      <c r="I539" s="43"/>
      <c r="J539" s="43"/>
      <c r="K539" s="43"/>
    </row>
    <row r="540" spans="2:11">
      <c r="B540" s="43"/>
      <c r="C540" s="43"/>
      <c r="D540" s="43"/>
      <c r="E540" s="43"/>
      <c r="F540" s="43"/>
      <c r="G540" s="43"/>
      <c r="H540" s="43"/>
      <c r="I540" s="43"/>
      <c r="J540" s="43"/>
      <c r="K540" s="43"/>
    </row>
    <row r="541" spans="2:11">
      <c r="B541" s="43"/>
      <c r="C541" s="43"/>
      <c r="D541" s="43"/>
      <c r="E541" s="43"/>
      <c r="F541" s="43"/>
      <c r="G541" s="43"/>
      <c r="H541" s="43"/>
      <c r="I541" s="43"/>
      <c r="J541" s="43"/>
      <c r="K541" s="43"/>
    </row>
    <row r="542" spans="2:11">
      <c r="B542" s="43"/>
      <c r="C542" s="43"/>
      <c r="D542" s="43"/>
      <c r="E542" s="43"/>
      <c r="F542" s="43"/>
      <c r="G542" s="43"/>
      <c r="H542" s="43"/>
      <c r="I542" s="43"/>
      <c r="J542" s="43"/>
      <c r="K542" s="43"/>
    </row>
    <row r="543" spans="2:11">
      <c r="B543" s="43"/>
      <c r="C543" s="43"/>
      <c r="D543" s="43"/>
      <c r="E543" s="43"/>
      <c r="F543" s="43"/>
      <c r="G543" s="43"/>
      <c r="H543" s="43"/>
      <c r="I543" s="43"/>
      <c r="J543" s="43"/>
      <c r="K543" s="43"/>
    </row>
    <row r="544" spans="2:11">
      <c r="B544" s="43"/>
      <c r="C544" s="43"/>
      <c r="D544" s="43"/>
      <c r="E544" s="43"/>
      <c r="F544" s="43"/>
      <c r="G544" s="43"/>
      <c r="H544" s="43"/>
      <c r="I544" s="43"/>
      <c r="J544" s="43"/>
      <c r="K544" s="43"/>
    </row>
    <row r="545" spans="2:11">
      <c r="B545" s="43"/>
      <c r="C545" s="43"/>
      <c r="D545" s="43"/>
      <c r="E545" s="43"/>
      <c r="F545" s="43"/>
      <c r="G545" s="43"/>
      <c r="H545" s="43"/>
      <c r="I545" s="43"/>
      <c r="J545" s="43"/>
      <c r="K545" s="43"/>
    </row>
    <row r="546" spans="2:11">
      <c r="B546" s="43"/>
      <c r="C546" s="43"/>
      <c r="D546" s="43"/>
      <c r="E546" s="43"/>
      <c r="F546" s="43"/>
      <c r="G546" s="43"/>
      <c r="H546" s="43"/>
      <c r="I546" s="43"/>
      <c r="J546" s="43"/>
      <c r="K546" s="43"/>
    </row>
    <row r="547" spans="2:11">
      <c r="B547" s="43"/>
      <c r="C547" s="43"/>
      <c r="D547" s="43"/>
      <c r="E547" s="43"/>
      <c r="F547" s="43"/>
      <c r="G547" s="43"/>
      <c r="H547" s="43"/>
      <c r="I547" s="43"/>
      <c r="J547" s="43"/>
      <c r="K547" s="43"/>
    </row>
    <row r="548" spans="2:11">
      <c r="B548" s="43"/>
      <c r="C548" s="43"/>
      <c r="D548" s="43"/>
      <c r="E548" s="43"/>
      <c r="F548" s="43"/>
      <c r="G548" s="43"/>
      <c r="H548" s="43"/>
      <c r="I548" s="43"/>
      <c r="J548" s="43"/>
      <c r="K548" s="43"/>
    </row>
    <row r="549" spans="2:11">
      <c r="B549" s="43"/>
      <c r="C549" s="43"/>
      <c r="D549" s="43"/>
      <c r="E549" s="43"/>
      <c r="F549" s="43"/>
      <c r="G549" s="43"/>
      <c r="H549" s="43"/>
      <c r="I549" s="43"/>
      <c r="J549" s="43"/>
      <c r="K549" s="43"/>
    </row>
    <row r="550" spans="2:11">
      <c r="B550" s="43"/>
      <c r="C550" s="43"/>
      <c r="D550" s="43"/>
      <c r="E550" s="43"/>
      <c r="F550" s="43"/>
      <c r="G550" s="43"/>
      <c r="H550" s="43"/>
      <c r="I550" s="43"/>
      <c r="J550" s="43"/>
      <c r="K550" s="43"/>
    </row>
    <row r="551" spans="2:11">
      <c r="B551" s="43"/>
      <c r="C551" s="43"/>
      <c r="D551" s="43"/>
      <c r="E551" s="43"/>
      <c r="F551" s="43"/>
      <c r="G551" s="43"/>
      <c r="H551" s="43"/>
      <c r="I551" s="43"/>
      <c r="J551" s="43"/>
      <c r="K551" s="43"/>
    </row>
    <row r="552" spans="2:11">
      <c r="B552" s="43"/>
      <c r="C552" s="43"/>
      <c r="D552" s="43"/>
      <c r="E552" s="43"/>
      <c r="F552" s="43"/>
      <c r="G552" s="43"/>
      <c r="H552" s="43"/>
      <c r="I552" s="43"/>
      <c r="J552" s="43"/>
      <c r="K552" s="43"/>
    </row>
    <row r="553" spans="2:11">
      <c r="B553" s="43"/>
      <c r="C553" s="43"/>
      <c r="D553" s="43"/>
      <c r="E553" s="43"/>
      <c r="F553" s="43"/>
      <c r="G553" s="43"/>
      <c r="H553" s="43"/>
      <c r="I553" s="43"/>
      <c r="J553" s="43"/>
      <c r="K553" s="43"/>
    </row>
    <row r="554" spans="2:11">
      <c r="B554" s="43"/>
      <c r="C554" s="43"/>
      <c r="D554" s="43"/>
      <c r="E554" s="43"/>
      <c r="F554" s="43"/>
      <c r="G554" s="43"/>
      <c r="H554" s="43"/>
      <c r="I554" s="43"/>
      <c r="J554" s="43"/>
      <c r="K554" s="43"/>
    </row>
    <row r="555" spans="2:11">
      <c r="B555" s="43"/>
      <c r="C555" s="43"/>
      <c r="D555" s="43"/>
      <c r="E555" s="43"/>
      <c r="F555" s="43"/>
      <c r="G555" s="43"/>
      <c r="H555" s="43"/>
      <c r="I555" s="43"/>
      <c r="J555" s="43"/>
      <c r="K555" s="43"/>
    </row>
    <row r="556" spans="2:11">
      <c r="B556" s="43"/>
      <c r="C556" s="43"/>
      <c r="D556" s="43"/>
      <c r="E556" s="43"/>
      <c r="F556" s="43"/>
      <c r="G556" s="43"/>
      <c r="H556" s="43"/>
      <c r="I556" s="43"/>
      <c r="J556" s="43"/>
      <c r="K556" s="43"/>
    </row>
    <row r="557" spans="2:11">
      <c r="B557" s="43"/>
      <c r="C557" s="43"/>
      <c r="D557" s="43"/>
      <c r="E557" s="43"/>
      <c r="F557" s="43"/>
      <c r="G557" s="43"/>
      <c r="H557" s="43"/>
      <c r="I557" s="43"/>
      <c r="J557" s="43"/>
      <c r="K557" s="43"/>
    </row>
    <row r="558" spans="2:11">
      <c r="B558" s="43"/>
      <c r="C558" s="43"/>
      <c r="D558" s="43"/>
      <c r="E558" s="43"/>
      <c r="F558" s="43"/>
      <c r="G558" s="43"/>
      <c r="H558" s="43"/>
      <c r="I558" s="43"/>
      <c r="J558" s="43"/>
      <c r="K558" s="43"/>
    </row>
    <row r="559" spans="2:11">
      <c r="B559" s="43"/>
      <c r="C559" s="43"/>
      <c r="D559" s="43"/>
      <c r="E559" s="43"/>
      <c r="F559" s="43"/>
      <c r="G559" s="43"/>
      <c r="H559" s="43"/>
      <c r="I559" s="43"/>
      <c r="J559" s="43"/>
      <c r="K559" s="43"/>
    </row>
    <row r="560" spans="2:11">
      <c r="B560" s="43"/>
      <c r="C560" s="43"/>
      <c r="D560" s="43"/>
      <c r="E560" s="43"/>
      <c r="F560" s="43"/>
      <c r="G560" s="43"/>
      <c r="H560" s="43"/>
      <c r="I560" s="43"/>
      <c r="J560" s="43"/>
      <c r="K560" s="43"/>
    </row>
    <row r="561" spans="2:11">
      <c r="B561" s="43"/>
      <c r="C561" s="43"/>
      <c r="D561" s="43"/>
      <c r="E561" s="43"/>
      <c r="F561" s="43"/>
      <c r="G561" s="43"/>
      <c r="H561" s="43"/>
      <c r="I561" s="43"/>
      <c r="J561" s="43"/>
      <c r="K561" s="43"/>
    </row>
    <row r="562" spans="2:11">
      <c r="B562" s="43"/>
      <c r="C562" s="43"/>
      <c r="D562" s="43"/>
      <c r="E562" s="43"/>
      <c r="F562" s="43"/>
      <c r="G562" s="43"/>
      <c r="H562" s="43"/>
      <c r="I562" s="43"/>
      <c r="J562" s="43"/>
      <c r="K562" s="43"/>
    </row>
    <row r="563" spans="2:11">
      <c r="B563" s="43"/>
      <c r="C563" s="43"/>
      <c r="D563" s="43"/>
      <c r="E563" s="43"/>
      <c r="F563" s="43"/>
      <c r="G563" s="43"/>
      <c r="H563" s="43"/>
      <c r="I563" s="43"/>
      <c r="J563" s="43"/>
      <c r="K563" s="43"/>
    </row>
    <row r="564" spans="2:11">
      <c r="B564" s="43"/>
      <c r="C564" s="43"/>
      <c r="D564" s="43"/>
      <c r="E564" s="43"/>
      <c r="F564" s="43"/>
      <c r="G564" s="43"/>
      <c r="H564" s="43"/>
      <c r="I564" s="43"/>
      <c r="J564" s="43"/>
      <c r="K564" s="43"/>
    </row>
    <row r="565" spans="2:11">
      <c r="B565" s="43"/>
      <c r="C565" s="43"/>
      <c r="D565" s="43"/>
      <c r="E565" s="43"/>
      <c r="F565" s="43"/>
      <c r="G565" s="43"/>
      <c r="H565" s="43"/>
      <c r="I565" s="43"/>
      <c r="J565" s="43"/>
      <c r="K565" s="43"/>
    </row>
    <row r="566" spans="2:11">
      <c r="B566" s="43"/>
      <c r="C566" s="43"/>
      <c r="D566" s="43"/>
      <c r="E566" s="43"/>
      <c r="F566" s="43"/>
      <c r="G566" s="43"/>
      <c r="H566" s="43"/>
      <c r="I566" s="43"/>
      <c r="J566" s="43"/>
      <c r="K566" s="43"/>
    </row>
    <row r="567" spans="2:11">
      <c r="B567" s="43"/>
      <c r="C567" s="43"/>
      <c r="D567" s="43"/>
      <c r="E567" s="43"/>
      <c r="F567" s="43"/>
      <c r="G567" s="43"/>
      <c r="H567" s="43"/>
      <c r="I567" s="43"/>
      <c r="J567" s="43"/>
      <c r="K567" s="43"/>
    </row>
    <row r="568" spans="2:11">
      <c r="B568" s="43"/>
      <c r="C568" s="43"/>
      <c r="D568" s="43"/>
      <c r="E568" s="43"/>
      <c r="F568" s="43"/>
      <c r="G568" s="43"/>
      <c r="H568" s="43"/>
      <c r="I568" s="43"/>
      <c r="J568" s="43"/>
      <c r="K568" s="43"/>
    </row>
    <row r="569" spans="2:11">
      <c r="B569" s="43"/>
      <c r="C569" s="43"/>
      <c r="D569" s="43"/>
      <c r="E569" s="43"/>
      <c r="F569" s="43"/>
      <c r="G569" s="43"/>
      <c r="H569" s="43"/>
      <c r="I569" s="43"/>
      <c r="J569" s="43"/>
      <c r="K569" s="43"/>
    </row>
    <row r="570" spans="2:11">
      <c r="B570" s="43"/>
      <c r="C570" s="43"/>
      <c r="D570" s="43"/>
      <c r="E570" s="43"/>
      <c r="F570" s="43"/>
      <c r="G570" s="43"/>
      <c r="H570" s="43"/>
      <c r="I570" s="43"/>
      <c r="J570" s="43"/>
      <c r="K570" s="43"/>
    </row>
    <row r="571" spans="2:11">
      <c r="B571" s="43"/>
      <c r="C571" s="43"/>
      <c r="D571" s="43"/>
      <c r="E571" s="43"/>
      <c r="F571" s="43"/>
      <c r="G571" s="43"/>
      <c r="H571" s="43"/>
      <c r="I571" s="43"/>
      <c r="J571" s="43"/>
      <c r="K571" s="43"/>
    </row>
    <row r="572" spans="2:11">
      <c r="B572" s="43"/>
      <c r="C572" s="43"/>
      <c r="D572" s="43"/>
      <c r="E572" s="43"/>
      <c r="F572" s="43"/>
      <c r="G572" s="43"/>
      <c r="H572" s="43"/>
      <c r="I572" s="43"/>
      <c r="J572" s="43"/>
      <c r="K572" s="43"/>
    </row>
    <row r="573" spans="2:11">
      <c r="B573" s="43"/>
      <c r="C573" s="43"/>
      <c r="D573" s="43"/>
      <c r="E573" s="43"/>
      <c r="F573" s="43"/>
      <c r="G573" s="43"/>
      <c r="H573" s="43"/>
      <c r="I573" s="43"/>
      <c r="J573" s="43"/>
      <c r="K573" s="43"/>
    </row>
    <row r="574" spans="2:11">
      <c r="B574" s="43"/>
      <c r="C574" s="43"/>
      <c r="D574" s="43"/>
      <c r="E574" s="43"/>
      <c r="F574" s="43"/>
      <c r="G574" s="43"/>
      <c r="H574" s="43"/>
      <c r="I574" s="43"/>
      <c r="J574" s="43"/>
      <c r="K574" s="43"/>
    </row>
    <row r="575" spans="2:11">
      <c r="B575" s="43"/>
      <c r="C575" s="43"/>
      <c r="D575" s="43"/>
      <c r="E575" s="43"/>
      <c r="F575" s="43"/>
      <c r="G575" s="43"/>
      <c r="H575" s="43"/>
      <c r="I575" s="43"/>
      <c r="J575" s="43"/>
      <c r="K575" s="43"/>
    </row>
    <row r="576" spans="2:11">
      <c r="B576" s="43"/>
      <c r="C576" s="43"/>
      <c r="D576" s="43"/>
      <c r="E576" s="43"/>
      <c r="F576" s="43"/>
      <c r="G576" s="43"/>
      <c r="H576" s="43"/>
      <c r="I576" s="43"/>
      <c r="J576" s="43"/>
      <c r="K576" s="43"/>
    </row>
    <row r="577" spans="2:11">
      <c r="B577" s="43"/>
      <c r="C577" s="43"/>
      <c r="D577" s="43"/>
      <c r="E577" s="43"/>
      <c r="F577" s="43"/>
      <c r="G577" s="43"/>
      <c r="H577" s="43"/>
      <c r="I577" s="43"/>
      <c r="J577" s="43"/>
      <c r="K577" s="43"/>
    </row>
    <row r="578" spans="2:11">
      <c r="B578" s="43"/>
      <c r="C578" s="43"/>
      <c r="D578" s="43"/>
      <c r="E578" s="43"/>
      <c r="F578" s="43"/>
      <c r="G578" s="43"/>
      <c r="H578" s="43"/>
      <c r="I578" s="43"/>
      <c r="J578" s="43"/>
      <c r="K578" s="43"/>
    </row>
    <row r="579" spans="2:11">
      <c r="B579" s="43"/>
      <c r="C579" s="43"/>
      <c r="D579" s="43"/>
      <c r="E579" s="43"/>
      <c r="F579" s="43"/>
      <c r="G579" s="43"/>
      <c r="H579" s="43"/>
      <c r="I579" s="43"/>
      <c r="J579" s="43"/>
      <c r="K579" s="43"/>
    </row>
    <row r="580" spans="2:11">
      <c r="B580" s="43"/>
      <c r="C580" s="43"/>
      <c r="D580" s="43"/>
      <c r="E580" s="43"/>
      <c r="F580" s="43"/>
      <c r="G580" s="43"/>
      <c r="H580" s="43"/>
      <c r="I580" s="43"/>
      <c r="J580" s="43"/>
      <c r="K580" s="43"/>
    </row>
    <row r="581" spans="2:11">
      <c r="B581" s="43"/>
      <c r="C581" s="43"/>
      <c r="D581" s="43"/>
      <c r="E581" s="43"/>
      <c r="F581" s="43"/>
      <c r="G581" s="43"/>
      <c r="H581" s="43"/>
      <c r="I581" s="43"/>
      <c r="J581" s="43"/>
      <c r="K581" s="43"/>
    </row>
    <row r="582" spans="2:11">
      <c r="B582" s="43"/>
      <c r="C582" s="43"/>
      <c r="D582" s="43"/>
      <c r="E582" s="43"/>
      <c r="F582" s="43"/>
      <c r="G582" s="43"/>
      <c r="H582" s="43"/>
      <c r="I582" s="43"/>
      <c r="J582" s="43"/>
      <c r="K582" s="43"/>
    </row>
    <row r="583" spans="2:11">
      <c r="B583" s="43"/>
      <c r="C583" s="43"/>
      <c r="D583" s="43"/>
      <c r="E583" s="43"/>
      <c r="F583" s="43"/>
      <c r="G583" s="43"/>
      <c r="H583" s="43"/>
      <c r="I583" s="43"/>
      <c r="J583" s="43"/>
      <c r="K583" s="43"/>
    </row>
    <row r="584" spans="2:11">
      <c r="B584" s="43"/>
      <c r="C584" s="43"/>
      <c r="D584" s="43"/>
      <c r="E584" s="43"/>
      <c r="F584" s="43"/>
      <c r="G584" s="43"/>
      <c r="H584" s="43"/>
      <c r="I584" s="43"/>
      <c r="J584" s="43"/>
      <c r="K584" s="43"/>
    </row>
    <row r="585" spans="2:11">
      <c r="B585" s="43"/>
      <c r="C585" s="43"/>
      <c r="D585" s="43"/>
      <c r="E585" s="43"/>
      <c r="F585" s="43"/>
      <c r="G585" s="43"/>
      <c r="H585" s="43"/>
      <c r="I585" s="43"/>
      <c r="J585" s="43"/>
      <c r="K585" s="43"/>
    </row>
    <row r="586" spans="2:11">
      <c r="B586" s="43"/>
      <c r="C586" s="43"/>
      <c r="D586" s="43"/>
      <c r="E586" s="43"/>
      <c r="F586" s="43"/>
      <c r="G586" s="43"/>
      <c r="H586" s="43"/>
      <c r="I586" s="43"/>
      <c r="J586" s="43"/>
      <c r="K586" s="43"/>
    </row>
    <row r="587" spans="2:11">
      <c r="B587" s="43"/>
      <c r="C587" s="43"/>
      <c r="D587" s="43"/>
      <c r="E587" s="43"/>
      <c r="F587" s="43"/>
      <c r="G587" s="43"/>
      <c r="H587" s="43"/>
      <c r="I587" s="43"/>
      <c r="J587" s="43"/>
      <c r="K587" s="43"/>
    </row>
    <row r="588" spans="2:11">
      <c r="B588" s="43"/>
      <c r="C588" s="43"/>
      <c r="D588" s="43"/>
      <c r="E588" s="43"/>
      <c r="F588" s="43"/>
      <c r="G588" s="43"/>
      <c r="H588" s="43"/>
      <c r="I588" s="43"/>
      <c r="J588" s="43"/>
      <c r="K588" s="43"/>
    </row>
    <row r="589" spans="2:11">
      <c r="B589" s="43"/>
      <c r="C589" s="43"/>
      <c r="D589" s="43"/>
      <c r="E589" s="43"/>
      <c r="F589" s="43"/>
      <c r="G589" s="43"/>
      <c r="H589" s="43"/>
      <c r="I589" s="43"/>
      <c r="J589" s="43"/>
      <c r="K589" s="43"/>
    </row>
    <row r="590" spans="2:11">
      <c r="B590" s="43"/>
      <c r="C590" s="43"/>
      <c r="D590" s="43"/>
      <c r="E590" s="43"/>
      <c r="F590" s="43"/>
      <c r="G590" s="43"/>
      <c r="H590" s="43"/>
      <c r="I590" s="43"/>
      <c r="J590" s="43"/>
      <c r="K590" s="43"/>
    </row>
    <row r="591" spans="2:11">
      <c r="B591" s="43"/>
      <c r="C591" s="43"/>
      <c r="D591" s="43"/>
      <c r="E591" s="43"/>
      <c r="F591" s="43"/>
      <c r="G591" s="43"/>
      <c r="H591" s="43"/>
      <c r="I591" s="43"/>
      <c r="J591" s="43"/>
      <c r="K591" s="43"/>
    </row>
    <row r="592" spans="2:11">
      <c r="B592" s="43"/>
      <c r="C592" s="43"/>
      <c r="D592" s="43"/>
      <c r="E592" s="43"/>
      <c r="F592" s="43"/>
      <c r="G592" s="43"/>
      <c r="H592" s="43"/>
      <c r="I592" s="43"/>
      <c r="J592" s="43"/>
      <c r="K592" s="43"/>
    </row>
    <row r="593" spans="2:11">
      <c r="B593" s="43"/>
      <c r="C593" s="43"/>
      <c r="D593" s="43"/>
      <c r="E593" s="43"/>
      <c r="F593" s="43"/>
      <c r="G593" s="43"/>
      <c r="H593" s="43"/>
      <c r="I593" s="43"/>
      <c r="J593" s="43"/>
      <c r="K593" s="43"/>
    </row>
    <row r="594" spans="2:11">
      <c r="B594" s="43"/>
      <c r="C594" s="43"/>
      <c r="D594" s="43"/>
      <c r="E594" s="43"/>
      <c r="F594" s="43"/>
      <c r="G594" s="43"/>
      <c r="H594" s="43"/>
      <c r="I594" s="43"/>
      <c r="J594" s="43"/>
      <c r="K594" s="43"/>
    </row>
    <row r="595" spans="2:11">
      <c r="B595" s="43"/>
      <c r="C595" s="43"/>
      <c r="D595" s="43"/>
      <c r="E595" s="43"/>
      <c r="F595" s="43"/>
      <c r="G595" s="43"/>
      <c r="H595" s="43"/>
      <c r="I595" s="43"/>
      <c r="J595" s="43"/>
      <c r="K595" s="43"/>
    </row>
    <row r="596" spans="2:11">
      <c r="B596" s="43"/>
      <c r="C596" s="43"/>
      <c r="D596" s="43"/>
      <c r="E596" s="43"/>
      <c r="F596" s="43"/>
      <c r="G596" s="43"/>
      <c r="H596" s="43"/>
      <c r="I596" s="43"/>
      <c r="J596" s="43"/>
      <c r="K596" s="43"/>
    </row>
    <row r="597" spans="2:11">
      <c r="B597" s="43"/>
      <c r="C597" s="43"/>
      <c r="D597" s="43"/>
      <c r="E597" s="43"/>
      <c r="F597" s="43"/>
      <c r="G597" s="43"/>
      <c r="H597" s="43"/>
      <c r="I597" s="43"/>
      <c r="J597" s="43"/>
      <c r="K597" s="43"/>
    </row>
    <row r="598" spans="2:11">
      <c r="B598" s="43"/>
      <c r="C598" s="43"/>
      <c r="D598" s="43"/>
      <c r="E598" s="43"/>
      <c r="F598" s="43"/>
      <c r="G598" s="43"/>
      <c r="H598" s="43"/>
      <c r="I598" s="43"/>
      <c r="J598" s="43"/>
      <c r="K598" s="43"/>
    </row>
    <row r="599" spans="2:11">
      <c r="B599" s="43"/>
      <c r="C599" s="43"/>
      <c r="D599" s="43"/>
      <c r="E599" s="43"/>
      <c r="F599" s="43"/>
      <c r="G599" s="43"/>
      <c r="H599" s="43"/>
      <c r="I599" s="43"/>
      <c r="J599" s="43"/>
      <c r="K599" s="43"/>
    </row>
    <row r="600" spans="2:11">
      <c r="B600" s="43"/>
      <c r="C600" s="43"/>
      <c r="D600" s="43"/>
      <c r="E600" s="43"/>
      <c r="F600" s="43"/>
      <c r="G600" s="43"/>
      <c r="H600" s="43"/>
      <c r="I600" s="43"/>
      <c r="J600" s="43"/>
      <c r="K600" s="43"/>
    </row>
    <row r="601" spans="2:11">
      <c r="B601" s="43"/>
      <c r="C601" s="43"/>
      <c r="D601" s="43"/>
      <c r="E601" s="43"/>
      <c r="F601" s="43"/>
      <c r="G601" s="43"/>
      <c r="H601" s="43"/>
      <c r="I601" s="43"/>
      <c r="J601" s="43"/>
      <c r="K601" s="43"/>
    </row>
    <row r="602" spans="2:11">
      <c r="B602" s="43"/>
      <c r="C602" s="43"/>
      <c r="D602" s="43"/>
      <c r="E602" s="43"/>
      <c r="F602" s="43"/>
      <c r="G602" s="43"/>
      <c r="H602" s="43"/>
      <c r="I602" s="43"/>
      <c r="J602" s="43"/>
      <c r="K602" s="43"/>
    </row>
    <row r="603" spans="2:11">
      <c r="B603" s="43"/>
      <c r="C603" s="43"/>
      <c r="D603" s="43"/>
      <c r="E603" s="43"/>
      <c r="F603" s="43"/>
      <c r="G603" s="43"/>
      <c r="H603" s="43"/>
      <c r="I603" s="43"/>
      <c r="J603" s="43"/>
      <c r="K603" s="43"/>
    </row>
    <row r="604" spans="2:11">
      <c r="B604" s="43"/>
      <c r="C604" s="43"/>
      <c r="D604" s="43"/>
      <c r="E604" s="43"/>
      <c r="F604" s="43"/>
      <c r="G604" s="43"/>
      <c r="H604" s="43"/>
      <c r="I604" s="43"/>
      <c r="J604" s="43"/>
      <c r="K604" s="43"/>
    </row>
    <row r="605" spans="2:11">
      <c r="B605" s="43"/>
      <c r="C605" s="43"/>
      <c r="D605" s="43"/>
      <c r="E605" s="43"/>
      <c r="F605" s="43"/>
      <c r="G605" s="43"/>
      <c r="H605" s="43"/>
      <c r="I605" s="43"/>
      <c r="J605" s="43"/>
      <c r="K605" s="43"/>
    </row>
    <row r="606" spans="2:11">
      <c r="B606" s="43"/>
      <c r="C606" s="43"/>
      <c r="D606" s="43"/>
      <c r="E606" s="43"/>
      <c r="F606" s="43"/>
      <c r="G606" s="43"/>
      <c r="H606" s="43"/>
      <c r="I606" s="43"/>
      <c r="J606" s="43"/>
      <c r="K606" s="43"/>
    </row>
    <row r="607" spans="2:11">
      <c r="B607" s="43"/>
      <c r="C607" s="43"/>
      <c r="D607" s="43"/>
      <c r="E607" s="43"/>
      <c r="F607" s="43"/>
      <c r="G607" s="43"/>
      <c r="H607" s="43"/>
      <c r="I607" s="43"/>
      <c r="J607" s="43"/>
      <c r="K607" s="43"/>
    </row>
    <row r="608" spans="2:11">
      <c r="B608" s="43"/>
      <c r="C608" s="43"/>
      <c r="D608" s="43"/>
      <c r="E608" s="43"/>
      <c r="F608" s="43"/>
      <c r="G608" s="43"/>
      <c r="H608" s="43"/>
      <c r="I608" s="43"/>
      <c r="J608" s="43"/>
      <c r="K608" s="43"/>
    </row>
    <row r="609" spans="2:11">
      <c r="B609" s="43"/>
      <c r="C609" s="43"/>
      <c r="D609" s="43"/>
      <c r="E609" s="43"/>
      <c r="F609" s="43"/>
      <c r="G609" s="43"/>
      <c r="H609" s="43"/>
      <c r="I609" s="43"/>
      <c r="J609" s="43"/>
      <c r="K609" s="43"/>
    </row>
    <row r="610" spans="2:11">
      <c r="B610" s="43"/>
      <c r="C610" s="43"/>
      <c r="D610" s="43"/>
      <c r="E610" s="43"/>
      <c r="F610" s="43"/>
      <c r="G610" s="43"/>
      <c r="H610" s="43"/>
      <c r="I610" s="43"/>
      <c r="J610" s="43"/>
      <c r="K610" s="43"/>
    </row>
    <row r="611" spans="2:11">
      <c r="B611" s="43"/>
      <c r="C611" s="43"/>
      <c r="D611" s="43"/>
      <c r="E611" s="43"/>
      <c r="F611" s="43"/>
      <c r="G611" s="43"/>
      <c r="H611" s="43"/>
      <c r="I611" s="43"/>
      <c r="J611" s="43"/>
      <c r="K611" s="43"/>
    </row>
    <row r="612" spans="2:11">
      <c r="B612" s="43"/>
      <c r="C612" s="43"/>
      <c r="D612" s="43"/>
      <c r="E612" s="43"/>
      <c r="F612" s="43"/>
      <c r="G612" s="43"/>
      <c r="H612" s="43"/>
      <c r="I612" s="43"/>
      <c r="J612" s="43"/>
      <c r="K612" s="43"/>
    </row>
    <row r="613" spans="2:11">
      <c r="B613" s="43"/>
      <c r="C613" s="43"/>
      <c r="D613" s="43"/>
      <c r="E613" s="43"/>
      <c r="F613" s="43"/>
      <c r="G613" s="43"/>
      <c r="H613" s="43"/>
      <c r="I613" s="43"/>
      <c r="J613" s="43"/>
      <c r="K613" s="43"/>
    </row>
    <row r="614" spans="2:11">
      <c r="B614" s="43"/>
      <c r="C614" s="43"/>
      <c r="D614" s="43"/>
      <c r="E614" s="43"/>
      <c r="F614" s="43"/>
      <c r="G614" s="43"/>
      <c r="H614" s="43"/>
      <c r="I614" s="43"/>
      <c r="J614" s="43"/>
      <c r="K614" s="43"/>
    </row>
    <row r="615" spans="2:11">
      <c r="B615" s="43"/>
      <c r="C615" s="43"/>
      <c r="D615" s="43"/>
      <c r="E615" s="43"/>
      <c r="F615" s="43"/>
      <c r="G615" s="43"/>
      <c r="H615" s="43"/>
      <c r="I615" s="43"/>
      <c r="J615" s="43"/>
      <c r="K615" s="43"/>
    </row>
    <row r="616" spans="2:11">
      <c r="B616" s="43"/>
      <c r="C616" s="43"/>
      <c r="D616" s="43"/>
      <c r="E616" s="43"/>
      <c r="F616" s="43"/>
      <c r="G616" s="43"/>
      <c r="H616" s="43"/>
      <c r="I616" s="43"/>
      <c r="J616" s="43"/>
      <c r="K616" s="43"/>
    </row>
    <row r="617" spans="2:11">
      <c r="B617" s="43"/>
      <c r="C617" s="43"/>
      <c r="D617" s="43"/>
      <c r="E617" s="43"/>
      <c r="F617" s="43"/>
      <c r="G617" s="43"/>
      <c r="H617" s="43"/>
      <c r="I617" s="43"/>
      <c r="J617" s="43"/>
      <c r="K617" s="43"/>
    </row>
    <row r="618" spans="2:11">
      <c r="B618" s="43"/>
      <c r="C618" s="43"/>
      <c r="D618" s="43"/>
      <c r="E618" s="43"/>
      <c r="F618" s="43"/>
      <c r="G618" s="43"/>
      <c r="H618" s="43"/>
      <c r="I618" s="43"/>
      <c r="J618" s="43"/>
      <c r="K618" s="43"/>
    </row>
    <row r="619" spans="2:11">
      <c r="B619" s="43"/>
      <c r="C619" s="43"/>
      <c r="D619" s="43"/>
      <c r="E619" s="43"/>
      <c r="F619" s="43"/>
      <c r="G619" s="43"/>
      <c r="H619" s="43"/>
      <c r="I619" s="43"/>
      <c r="J619" s="43"/>
      <c r="K619" s="43"/>
    </row>
    <row r="620" spans="2:11">
      <c r="B620" s="43"/>
      <c r="C620" s="43"/>
      <c r="D620" s="43"/>
      <c r="E620" s="43"/>
      <c r="F620" s="43"/>
      <c r="G620" s="43"/>
      <c r="H620" s="43"/>
      <c r="I620" s="43"/>
      <c r="J620" s="43"/>
      <c r="K620" s="43"/>
    </row>
    <row r="621" spans="2:11">
      <c r="B621" s="43"/>
      <c r="C621" s="43"/>
      <c r="D621" s="43"/>
      <c r="E621" s="43"/>
      <c r="F621" s="43"/>
      <c r="G621" s="43"/>
      <c r="H621" s="43"/>
      <c r="I621" s="43"/>
      <c r="J621" s="43"/>
      <c r="K621" s="43"/>
    </row>
    <row r="622" spans="2:11">
      <c r="B622" s="43"/>
      <c r="C622" s="43"/>
      <c r="D622" s="43"/>
      <c r="E622" s="43"/>
      <c r="F622" s="43"/>
      <c r="G622" s="43"/>
      <c r="H622" s="43"/>
      <c r="I622" s="43"/>
      <c r="J622" s="43"/>
      <c r="K622" s="43"/>
    </row>
    <row r="623" spans="2:11">
      <c r="B623" s="43"/>
      <c r="C623" s="43"/>
      <c r="D623" s="43"/>
      <c r="E623" s="43"/>
      <c r="F623" s="43"/>
      <c r="G623" s="43"/>
      <c r="H623" s="43"/>
      <c r="I623" s="43"/>
      <c r="J623" s="43"/>
      <c r="K623" s="43"/>
    </row>
    <row r="624" spans="2:11">
      <c r="B624" s="43"/>
      <c r="C624" s="43"/>
      <c r="D624" s="43"/>
      <c r="E624" s="43"/>
      <c r="F624" s="43"/>
      <c r="G624" s="43"/>
      <c r="H624" s="43"/>
      <c r="I624" s="43"/>
      <c r="J624" s="43"/>
      <c r="K624" s="43"/>
    </row>
    <row r="625" spans="2:11">
      <c r="B625" s="43"/>
      <c r="C625" s="43"/>
      <c r="D625" s="43"/>
      <c r="E625" s="43"/>
      <c r="F625" s="43"/>
      <c r="G625" s="43"/>
      <c r="H625" s="43"/>
      <c r="I625" s="43"/>
      <c r="J625" s="43"/>
      <c r="K625" s="43"/>
    </row>
    <row r="626" spans="2:11">
      <c r="B626" s="43"/>
      <c r="C626" s="43"/>
      <c r="D626" s="43"/>
      <c r="E626" s="43"/>
      <c r="F626" s="43"/>
      <c r="G626" s="43"/>
      <c r="H626" s="43"/>
      <c r="I626" s="43"/>
      <c r="J626" s="43"/>
      <c r="K626" s="43"/>
    </row>
    <row r="627" spans="2:11">
      <c r="B627" s="43"/>
      <c r="C627" s="43"/>
      <c r="D627" s="43"/>
      <c r="E627" s="43"/>
      <c r="F627" s="43"/>
      <c r="G627" s="43"/>
      <c r="H627" s="43"/>
      <c r="I627" s="43"/>
      <c r="J627" s="43"/>
      <c r="K627" s="43"/>
    </row>
    <row r="628" spans="2:11">
      <c r="B628" s="43"/>
      <c r="C628" s="43"/>
      <c r="D628" s="43"/>
      <c r="E628" s="43"/>
      <c r="F628" s="43"/>
      <c r="G628" s="43"/>
      <c r="H628" s="43"/>
      <c r="I628" s="43"/>
      <c r="J628" s="43"/>
      <c r="K628" s="43"/>
    </row>
    <row r="629" spans="2:11">
      <c r="B629" s="43"/>
      <c r="C629" s="43"/>
      <c r="D629" s="43"/>
      <c r="E629" s="43"/>
      <c r="F629" s="43"/>
      <c r="G629" s="43"/>
      <c r="H629" s="43"/>
      <c r="I629" s="43"/>
      <c r="J629" s="43"/>
      <c r="K629" s="43"/>
    </row>
    <row r="630" spans="2:11">
      <c r="B630" s="43"/>
      <c r="C630" s="43"/>
      <c r="D630" s="43"/>
      <c r="E630" s="43"/>
      <c r="F630" s="43"/>
      <c r="G630" s="43"/>
      <c r="H630" s="43"/>
      <c r="I630" s="43"/>
      <c r="J630" s="43"/>
      <c r="K630" s="43"/>
    </row>
    <row r="631" spans="2:11">
      <c r="B631" s="43"/>
      <c r="C631" s="43"/>
      <c r="D631" s="43"/>
      <c r="E631" s="43"/>
      <c r="F631" s="43"/>
      <c r="G631" s="43"/>
      <c r="H631" s="43"/>
      <c r="I631" s="43"/>
      <c r="J631" s="43"/>
      <c r="K631" s="43"/>
    </row>
    <row r="632" spans="2:11">
      <c r="B632" s="43"/>
      <c r="C632" s="43"/>
      <c r="D632" s="43"/>
      <c r="E632" s="43"/>
      <c r="F632" s="43"/>
      <c r="G632" s="43"/>
      <c r="H632" s="43"/>
      <c r="I632" s="43"/>
      <c r="J632" s="43"/>
      <c r="K632" s="43"/>
    </row>
    <row r="633" spans="2:11">
      <c r="B633" s="43"/>
      <c r="C633" s="43"/>
      <c r="D633" s="43"/>
      <c r="E633" s="43"/>
      <c r="F633" s="43"/>
      <c r="G633" s="43"/>
      <c r="H633" s="43"/>
      <c r="I633" s="43"/>
      <c r="J633" s="43"/>
      <c r="K633" s="43"/>
    </row>
    <row r="634" spans="2:11">
      <c r="B634" s="43"/>
      <c r="C634" s="43"/>
      <c r="D634" s="43"/>
      <c r="E634" s="43"/>
      <c r="F634" s="43"/>
      <c r="G634" s="43"/>
      <c r="H634" s="43"/>
      <c r="I634" s="43"/>
      <c r="J634" s="43"/>
      <c r="K634" s="43"/>
    </row>
    <row r="635" spans="2:11">
      <c r="B635" s="43"/>
      <c r="C635" s="43"/>
      <c r="D635" s="43"/>
      <c r="E635" s="43"/>
      <c r="F635" s="43"/>
      <c r="G635" s="43"/>
      <c r="H635" s="43"/>
      <c r="I635" s="43"/>
      <c r="J635" s="43"/>
      <c r="K635" s="43"/>
    </row>
    <row r="636" spans="2:11">
      <c r="B636" s="43"/>
      <c r="C636" s="43"/>
      <c r="D636" s="43"/>
      <c r="E636" s="43"/>
      <c r="F636" s="43"/>
      <c r="G636" s="43"/>
      <c r="H636" s="43"/>
      <c r="I636" s="43"/>
      <c r="J636" s="43"/>
      <c r="K636" s="43"/>
    </row>
    <row r="637" spans="2:11">
      <c r="B637" s="43"/>
      <c r="C637" s="43"/>
      <c r="D637" s="43"/>
      <c r="E637" s="43"/>
      <c r="F637" s="43"/>
      <c r="G637" s="43"/>
      <c r="H637" s="43"/>
      <c r="I637" s="43"/>
      <c r="J637" s="43"/>
      <c r="K637" s="43"/>
    </row>
    <row r="638" spans="2:11">
      <c r="B638" s="43"/>
      <c r="C638" s="43"/>
      <c r="D638" s="43"/>
      <c r="E638" s="43"/>
      <c r="F638" s="43"/>
      <c r="G638" s="43"/>
      <c r="H638" s="43"/>
      <c r="I638" s="43"/>
      <c r="J638" s="43"/>
      <c r="K638" s="43"/>
    </row>
    <row r="639" spans="2:11">
      <c r="B639" s="43"/>
      <c r="C639" s="43"/>
      <c r="D639" s="43"/>
      <c r="E639" s="43"/>
      <c r="F639" s="43"/>
      <c r="G639" s="43"/>
      <c r="H639" s="43"/>
      <c r="I639" s="43"/>
      <c r="J639" s="43"/>
      <c r="K639" s="43"/>
    </row>
    <row r="640" spans="2:11">
      <c r="B640" s="43"/>
      <c r="C640" s="43"/>
      <c r="D640" s="43"/>
      <c r="E640" s="43"/>
      <c r="F640" s="43"/>
      <c r="G640" s="43"/>
      <c r="H640" s="43"/>
      <c r="I640" s="43"/>
      <c r="J640" s="43"/>
      <c r="K640" s="43"/>
    </row>
    <row r="641" spans="2:11">
      <c r="B641" s="43"/>
      <c r="C641" s="43"/>
      <c r="D641" s="43"/>
      <c r="E641" s="43"/>
      <c r="F641" s="43"/>
      <c r="G641" s="43"/>
      <c r="H641" s="43"/>
      <c r="I641" s="43"/>
      <c r="J641" s="43"/>
      <c r="K641" s="43"/>
    </row>
    <row r="642" spans="2:11">
      <c r="B642" s="43"/>
      <c r="C642" s="43"/>
      <c r="D642" s="43"/>
      <c r="E642" s="43"/>
      <c r="F642" s="43"/>
      <c r="G642" s="43"/>
      <c r="H642" s="43"/>
      <c r="I642" s="43"/>
      <c r="J642" s="43"/>
      <c r="K642" s="43"/>
    </row>
    <row r="643" spans="2:11">
      <c r="B643" s="43"/>
      <c r="C643" s="43"/>
      <c r="D643" s="43"/>
      <c r="E643" s="43"/>
      <c r="F643" s="43"/>
      <c r="G643" s="43"/>
      <c r="H643" s="43"/>
      <c r="I643" s="43"/>
      <c r="J643" s="43"/>
      <c r="K643" s="43"/>
    </row>
    <row r="644" spans="2:11">
      <c r="B644" s="43"/>
      <c r="C644" s="43"/>
      <c r="D644" s="43"/>
      <c r="E644" s="43"/>
      <c r="F644" s="43"/>
      <c r="G644" s="43"/>
      <c r="H644" s="43"/>
      <c r="I644" s="43"/>
      <c r="J644" s="43"/>
      <c r="K644" s="43"/>
    </row>
    <row r="645" spans="2:11">
      <c r="B645" s="43"/>
      <c r="C645" s="43"/>
      <c r="D645" s="43"/>
      <c r="E645" s="43"/>
      <c r="F645" s="43"/>
      <c r="G645" s="43"/>
      <c r="H645" s="43"/>
      <c r="I645" s="43"/>
      <c r="J645" s="43"/>
      <c r="K645" s="43"/>
    </row>
    <row r="646" spans="2:11">
      <c r="B646" s="43"/>
      <c r="C646" s="43"/>
      <c r="D646" s="43"/>
      <c r="E646" s="43"/>
      <c r="F646" s="43"/>
      <c r="G646" s="43"/>
      <c r="H646" s="43"/>
      <c r="I646" s="43"/>
      <c r="J646" s="43"/>
      <c r="K646" s="43"/>
    </row>
    <row r="647" spans="2:11">
      <c r="B647" s="43"/>
      <c r="C647" s="43"/>
      <c r="D647" s="43"/>
      <c r="E647" s="43"/>
      <c r="F647" s="43"/>
      <c r="G647" s="43"/>
      <c r="H647" s="43"/>
      <c r="I647" s="43"/>
      <c r="J647" s="43"/>
      <c r="K647" s="43"/>
    </row>
    <row r="648" spans="2:11">
      <c r="B648" s="43"/>
      <c r="C648" s="43"/>
      <c r="D648" s="43"/>
      <c r="E648" s="43"/>
      <c r="F648" s="43"/>
      <c r="G648" s="43"/>
      <c r="H648" s="43"/>
      <c r="I648" s="43"/>
      <c r="J648" s="43"/>
      <c r="K648" s="43"/>
    </row>
    <row r="649" spans="2:11">
      <c r="B649" s="43"/>
      <c r="C649" s="43"/>
      <c r="D649" s="43"/>
      <c r="E649" s="43"/>
      <c r="F649" s="43"/>
      <c r="G649" s="43"/>
      <c r="H649" s="43"/>
      <c r="I649" s="43"/>
      <c r="J649" s="43"/>
      <c r="K649" s="43"/>
    </row>
    <row r="650" spans="2:11">
      <c r="B650" s="43"/>
      <c r="C650" s="43"/>
      <c r="D650" s="43"/>
      <c r="E650" s="43"/>
      <c r="F650" s="43"/>
      <c r="G650" s="43"/>
      <c r="H650" s="43"/>
      <c r="I650" s="43"/>
      <c r="J650" s="43"/>
      <c r="K650" s="43"/>
    </row>
    <row r="651" spans="2:11">
      <c r="B651" s="43"/>
      <c r="C651" s="43"/>
      <c r="D651" s="43"/>
      <c r="E651" s="43"/>
      <c r="F651" s="43"/>
      <c r="G651" s="43"/>
      <c r="H651" s="43"/>
      <c r="I651" s="43"/>
      <c r="J651" s="43"/>
      <c r="K651" s="43"/>
    </row>
    <row r="652" spans="2:11">
      <c r="B652" s="43"/>
      <c r="C652" s="43"/>
      <c r="D652" s="43"/>
      <c r="E652" s="43"/>
      <c r="F652" s="43"/>
      <c r="G652" s="43"/>
      <c r="H652" s="43"/>
      <c r="I652" s="43"/>
      <c r="J652" s="43"/>
      <c r="K652" s="43"/>
    </row>
    <row r="653" spans="2:11">
      <c r="B653" s="43"/>
      <c r="C653" s="43"/>
      <c r="D653" s="43"/>
      <c r="E653" s="43"/>
      <c r="F653" s="43"/>
      <c r="G653" s="43"/>
      <c r="H653" s="43"/>
      <c r="I653" s="43"/>
      <c r="J653" s="43"/>
      <c r="K653" s="43"/>
    </row>
    <row r="654" spans="2:11">
      <c r="B654" s="43"/>
      <c r="C654" s="43"/>
      <c r="D654" s="43"/>
      <c r="E654" s="43"/>
      <c r="F654" s="43"/>
      <c r="G654" s="43"/>
      <c r="H654" s="43"/>
      <c r="I654" s="43"/>
      <c r="J654" s="43"/>
      <c r="K654" s="43"/>
    </row>
    <row r="655" spans="2:11">
      <c r="B655" s="43"/>
      <c r="C655" s="43"/>
      <c r="D655" s="43"/>
      <c r="E655" s="43"/>
      <c r="F655" s="43"/>
      <c r="G655" s="43"/>
      <c r="H655" s="43"/>
      <c r="I655" s="43"/>
      <c r="J655" s="43"/>
      <c r="K655" s="43"/>
    </row>
    <row r="656" spans="2:11">
      <c r="B656" s="43"/>
      <c r="C656" s="43"/>
      <c r="D656" s="43"/>
      <c r="E656" s="43"/>
      <c r="F656" s="43"/>
      <c r="G656" s="43"/>
      <c r="H656" s="43"/>
      <c r="I656" s="43"/>
      <c r="J656" s="43"/>
      <c r="K656" s="43"/>
    </row>
    <row r="657" spans="2:11">
      <c r="B657" s="43"/>
      <c r="C657" s="43"/>
      <c r="D657" s="43"/>
      <c r="E657" s="43"/>
      <c r="F657" s="43"/>
      <c r="G657" s="43"/>
      <c r="H657" s="43"/>
      <c r="I657" s="43"/>
      <c r="J657" s="43"/>
      <c r="K657" s="43"/>
    </row>
    <row r="658" spans="2:11">
      <c r="B658" s="43"/>
      <c r="C658" s="43"/>
      <c r="D658" s="43"/>
      <c r="E658" s="43"/>
      <c r="F658" s="43"/>
      <c r="G658" s="43"/>
      <c r="H658" s="43"/>
      <c r="I658" s="43"/>
      <c r="J658" s="43"/>
      <c r="K658" s="43"/>
    </row>
    <row r="659" spans="2:11">
      <c r="B659" s="43"/>
      <c r="C659" s="43"/>
      <c r="D659" s="43"/>
      <c r="E659" s="43"/>
      <c r="F659" s="43"/>
      <c r="G659" s="43"/>
      <c r="H659" s="43"/>
      <c r="I659" s="43"/>
      <c r="J659" s="43"/>
      <c r="K659" s="43"/>
    </row>
    <row r="660" spans="2:11">
      <c r="B660" s="43"/>
      <c r="C660" s="43"/>
      <c r="D660" s="43"/>
      <c r="E660" s="43"/>
      <c r="F660" s="43"/>
      <c r="G660" s="43"/>
      <c r="H660" s="43"/>
      <c r="I660" s="43"/>
      <c r="J660" s="43"/>
      <c r="K660" s="43"/>
    </row>
    <row r="661" spans="2:11">
      <c r="B661" s="43"/>
      <c r="C661" s="43"/>
      <c r="D661" s="43"/>
      <c r="E661" s="43"/>
      <c r="F661" s="43"/>
      <c r="G661" s="43"/>
      <c r="H661" s="43"/>
      <c r="I661" s="43"/>
      <c r="J661" s="43"/>
      <c r="K661" s="43"/>
    </row>
    <row r="662" spans="2:11">
      <c r="B662" s="43"/>
      <c r="C662" s="43"/>
      <c r="D662" s="43"/>
      <c r="E662" s="43"/>
      <c r="F662" s="43"/>
      <c r="G662" s="43"/>
      <c r="H662" s="43"/>
      <c r="I662" s="43"/>
      <c r="J662" s="43"/>
      <c r="K662" s="43"/>
    </row>
    <row r="663" spans="2:11">
      <c r="B663" s="43"/>
      <c r="C663" s="43"/>
      <c r="D663" s="43"/>
      <c r="E663" s="43"/>
      <c r="F663" s="43"/>
      <c r="G663" s="43"/>
      <c r="H663" s="43"/>
      <c r="I663" s="43"/>
      <c r="J663" s="43"/>
      <c r="K663" s="43"/>
    </row>
    <row r="664" spans="2:11">
      <c r="B664" s="43"/>
      <c r="C664" s="43"/>
      <c r="D664" s="43"/>
      <c r="E664" s="43"/>
      <c r="F664" s="43"/>
      <c r="G664" s="43"/>
      <c r="H664" s="43"/>
      <c r="I664" s="43"/>
      <c r="J664" s="43"/>
      <c r="K664" s="43"/>
    </row>
    <row r="665" spans="2:11">
      <c r="B665" s="43"/>
      <c r="C665" s="43"/>
      <c r="D665" s="43"/>
      <c r="E665" s="43"/>
      <c r="F665" s="43"/>
      <c r="G665" s="43"/>
      <c r="H665" s="43"/>
      <c r="I665" s="43"/>
      <c r="J665" s="43"/>
      <c r="K665" s="43"/>
    </row>
    <row r="666" spans="2:11">
      <c r="B666" s="43"/>
      <c r="C666" s="43"/>
      <c r="D666" s="43"/>
      <c r="E666" s="43"/>
      <c r="F666" s="43"/>
      <c r="G666" s="43"/>
      <c r="H666" s="43"/>
      <c r="I666" s="43"/>
      <c r="J666" s="43"/>
      <c r="K666" s="43"/>
    </row>
    <row r="667" spans="2:11">
      <c r="B667" s="43"/>
      <c r="C667" s="43"/>
      <c r="D667" s="43"/>
      <c r="E667" s="43"/>
      <c r="F667" s="43"/>
      <c r="G667" s="43"/>
      <c r="H667" s="43"/>
      <c r="I667" s="43"/>
      <c r="J667" s="43"/>
      <c r="K667" s="43"/>
    </row>
    <row r="668" spans="2:11">
      <c r="B668" s="43"/>
      <c r="C668" s="43"/>
      <c r="D668" s="43"/>
      <c r="E668" s="43"/>
      <c r="F668" s="43"/>
      <c r="G668" s="43"/>
      <c r="H668" s="43"/>
      <c r="I668" s="43"/>
      <c r="J668" s="43"/>
      <c r="K668" s="43"/>
    </row>
    <row r="669" spans="2:11">
      <c r="B669" s="43"/>
      <c r="C669" s="43"/>
      <c r="D669" s="43"/>
      <c r="E669" s="43"/>
      <c r="F669" s="43"/>
      <c r="G669" s="43"/>
      <c r="H669" s="43"/>
      <c r="I669" s="43"/>
      <c r="J669" s="43"/>
      <c r="K669" s="43"/>
    </row>
    <row r="670" spans="2:11">
      <c r="B670" s="43"/>
      <c r="C670" s="43"/>
      <c r="D670" s="43"/>
      <c r="E670" s="43"/>
      <c r="F670" s="43"/>
      <c r="G670" s="43"/>
      <c r="H670" s="43"/>
      <c r="I670" s="43"/>
      <c r="J670" s="43"/>
      <c r="K670" s="43"/>
    </row>
    <row r="671" spans="2:11">
      <c r="B671" s="43"/>
      <c r="C671" s="43"/>
      <c r="D671" s="43"/>
      <c r="E671" s="43"/>
      <c r="F671" s="43"/>
      <c r="G671" s="43"/>
      <c r="H671" s="43"/>
      <c r="I671" s="43"/>
      <c r="J671" s="43"/>
      <c r="K671" s="43"/>
    </row>
    <row r="672" spans="2:11">
      <c r="B672" s="43"/>
      <c r="C672" s="43"/>
      <c r="D672" s="43"/>
      <c r="E672" s="43"/>
      <c r="F672" s="43"/>
      <c r="G672" s="43"/>
      <c r="H672" s="43"/>
      <c r="I672" s="43"/>
      <c r="J672" s="43"/>
      <c r="K672" s="43"/>
    </row>
    <row r="673" spans="2:11">
      <c r="B673" s="43"/>
      <c r="C673" s="43"/>
      <c r="D673" s="43"/>
      <c r="E673" s="43"/>
      <c r="F673" s="43"/>
      <c r="G673" s="43"/>
      <c r="H673" s="43"/>
      <c r="I673" s="43"/>
      <c r="J673" s="43"/>
      <c r="K673" s="43"/>
    </row>
    <row r="674" spans="2:11">
      <c r="B674" s="43"/>
      <c r="C674" s="43"/>
      <c r="D674" s="43"/>
      <c r="E674" s="43"/>
      <c r="F674" s="43"/>
      <c r="G674" s="43"/>
      <c r="H674" s="43"/>
      <c r="I674" s="43"/>
      <c r="J674" s="43"/>
      <c r="K674" s="43"/>
    </row>
    <row r="675" spans="2:11">
      <c r="B675" s="43"/>
      <c r="C675" s="43"/>
      <c r="D675" s="43"/>
      <c r="E675" s="43"/>
      <c r="F675" s="43"/>
      <c r="G675" s="43"/>
      <c r="H675" s="43"/>
      <c r="I675" s="43"/>
      <c r="J675" s="43"/>
      <c r="K675" s="43"/>
    </row>
    <row r="676" spans="2:11">
      <c r="B676" s="43"/>
      <c r="C676" s="43"/>
      <c r="D676" s="43"/>
      <c r="E676" s="43"/>
      <c r="F676" s="43"/>
      <c r="G676" s="43"/>
      <c r="H676" s="43"/>
      <c r="I676" s="43"/>
      <c r="J676" s="43"/>
      <c r="K676" s="43"/>
    </row>
    <row r="677" spans="2:11">
      <c r="B677" s="43"/>
      <c r="C677" s="43"/>
      <c r="D677" s="43"/>
      <c r="E677" s="43"/>
      <c r="F677" s="43"/>
      <c r="G677" s="43"/>
      <c r="H677" s="43"/>
      <c r="I677" s="43"/>
      <c r="J677" s="43"/>
      <c r="K677" s="43"/>
    </row>
    <row r="678" spans="2:11">
      <c r="B678" s="43"/>
      <c r="C678" s="43"/>
      <c r="D678" s="43"/>
      <c r="E678" s="43"/>
      <c r="F678" s="43"/>
      <c r="G678" s="43"/>
      <c r="H678" s="43"/>
      <c r="I678" s="43"/>
      <c r="J678" s="43"/>
      <c r="K678" s="43"/>
    </row>
    <row r="679" spans="2:11">
      <c r="B679" s="43"/>
      <c r="C679" s="43"/>
      <c r="D679" s="43"/>
      <c r="E679" s="43"/>
      <c r="F679" s="43"/>
      <c r="G679" s="43"/>
      <c r="H679" s="43"/>
      <c r="I679" s="43"/>
      <c r="J679" s="43"/>
      <c r="K679" s="43"/>
    </row>
    <row r="680" spans="2:11">
      <c r="B680" s="43"/>
      <c r="C680" s="43"/>
      <c r="D680" s="43"/>
      <c r="E680" s="43"/>
      <c r="F680" s="43"/>
      <c r="G680" s="43"/>
      <c r="H680" s="43"/>
      <c r="I680" s="43"/>
      <c r="J680" s="43"/>
      <c r="K680" s="43"/>
    </row>
    <row r="681" spans="2:11">
      <c r="B681" s="43"/>
      <c r="C681" s="43"/>
      <c r="D681" s="43"/>
      <c r="E681" s="43"/>
      <c r="F681" s="43"/>
      <c r="G681" s="43"/>
      <c r="H681" s="43"/>
      <c r="I681" s="43"/>
      <c r="J681" s="43"/>
      <c r="K681" s="43"/>
    </row>
    <row r="682" spans="2:11">
      <c r="B682" s="43"/>
      <c r="C682" s="43"/>
      <c r="D682" s="43"/>
      <c r="E682" s="43"/>
      <c r="F682" s="43"/>
      <c r="G682" s="43"/>
      <c r="H682" s="43"/>
      <c r="I682" s="43"/>
      <c r="J682" s="43"/>
      <c r="K682" s="43"/>
    </row>
    <row r="683" spans="2:11">
      <c r="B683" s="43"/>
      <c r="C683" s="43"/>
      <c r="D683" s="43"/>
      <c r="E683" s="43"/>
      <c r="F683" s="43"/>
      <c r="G683" s="43"/>
      <c r="H683" s="43"/>
      <c r="I683" s="43"/>
      <c r="J683" s="43"/>
      <c r="K683" s="43"/>
    </row>
    <row r="684" spans="2:11">
      <c r="B684" s="43"/>
      <c r="C684" s="43"/>
      <c r="D684" s="43"/>
      <c r="E684" s="43"/>
      <c r="F684" s="43"/>
      <c r="G684" s="43"/>
      <c r="H684" s="43"/>
      <c r="I684" s="43"/>
      <c r="J684" s="43"/>
      <c r="K684" s="43"/>
    </row>
    <row r="685" spans="2:11">
      <c r="B685" s="43"/>
      <c r="C685" s="43"/>
      <c r="D685" s="43"/>
      <c r="E685" s="43"/>
      <c r="F685" s="43"/>
      <c r="G685" s="43"/>
      <c r="H685" s="43"/>
      <c r="I685" s="43"/>
      <c r="J685" s="43"/>
      <c r="K685" s="43"/>
    </row>
    <row r="686" spans="2:11">
      <c r="B686" s="43"/>
      <c r="C686" s="43"/>
      <c r="D686" s="43"/>
      <c r="E686" s="43"/>
      <c r="F686" s="43"/>
      <c r="G686" s="43"/>
      <c r="H686" s="43"/>
      <c r="I686" s="43"/>
      <c r="J686" s="43"/>
      <c r="K686" s="43"/>
    </row>
    <row r="687" spans="2:11">
      <c r="B687" s="43"/>
      <c r="C687" s="43"/>
      <c r="D687" s="43"/>
      <c r="E687" s="43"/>
      <c r="F687" s="43"/>
      <c r="G687" s="43"/>
      <c r="H687" s="43"/>
      <c r="I687" s="43"/>
      <c r="J687" s="43"/>
      <c r="K687" s="43"/>
    </row>
    <row r="688" spans="2:11">
      <c r="B688" s="43"/>
      <c r="C688" s="43"/>
      <c r="D688" s="43"/>
      <c r="E688" s="43"/>
      <c r="F688" s="43"/>
      <c r="G688" s="43"/>
      <c r="H688" s="43"/>
      <c r="I688" s="43"/>
      <c r="J688" s="43"/>
      <c r="K688" s="43"/>
    </row>
    <row r="689" spans="2:11">
      <c r="B689" s="43"/>
      <c r="C689" s="43"/>
      <c r="D689" s="43"/>
      <c r="E689" s="43"/>
      <c r="F689" s="43"/>
      <c r="G689" s="43"/>
      <c r="H689" s="43"/>
      <c r="I689" s="43"/>
      <c r="J689" s="43"/>
      <c r="K689" s="43"/>
    </row>
    <row r="690" spans="2:11">
      <c r="B690" s="43"/>
      <c r="C690" s="43"/>
      <c r="D690" s="43"/>
      <c r="E690" s="43"/>
      <c r="F690" s="43"/>
      <c r="G690" s="43"/>
      <c r="H690" s="43"/>
      <c r="I690" s="43"/>
      <c r="J690" s="43"/>
      <c r="K690" s="43"/>
    </row>
    <row r="691" spans="2:11">
      <c r="B691" s="43"/>
      <c r="C691" s="43"/>
      <c r="D691" s="43"/>
      <c r="E691" s="43"/>
      <c r="F691" s="43"/>
      <c r="G691" s="43"/>
      <c r="H691" s="43"/>
      <c r="I691" s="43"/>
      <c r="J691" s="43"/>
      <c r="K691" s="43"/>
    </row>
    <row r="692" spans="2:11">
      <c r="B692" s="43"/>
      <c r="C692" s="43"/>
      <c r="D692" s="43"/>
      <c r="E692" s="43"/>
      <c r="F692" s="43"/>
      <c r="G692" s="43"/>
      <c r="H692" s="43"/>
      <c r="I692" s="43"/>
      <c r="J692" s="43"/>
      <c r="K692" s="43"/>
    </row>
    <row r="693" spans="2:11">
      <c r="B693" s="43"/>
      <c r="C693" s="43"/>
      <c r="D693" s="43"/>
      <c r="E693" s="43"/>
      <c r="F693" s="43"/>
      <c r="G693" s="43"/>
      <c r="H693" s="43"/>
      <c r="I693" s="43"/>
      <c r="J693" s="43"/>
      <c r="K693" s="43"/>
    </row>
    <row r="694" spans="2:11">
      <c r="B694" s="43"/>
      <c r="C694" s="43"/>
      <c r="D694" s="43"/>
      <c r="E694" s="43"/>
      <c r="F694" s="43"/>
      <c r="G694" s="43"/>
      <c r="H694" s="43"/>
      <c r="I694" s="43"/>
      <c r="J694" s="43"/>
      <c r="K694" s="43"/>
    </row>
    <row r="695" spans="2:11">
      <c r="B695" s="43"/>
      <c r="C695" s="43"/>
      <c r="D695" s="43"/>
      <c r="E695" s="43"/>
      <c r="F695" s="43"/>
      <c r="G695" s="43"/>
      <c r="H695" s="43"/>
      <c r="I695" s="43"/>
      <c r="J695" s="43"/>
      <c r="K695" s="43"/>
    </row>
    <row r="696" spans="2:11">
      <c r="B696" s="43"/>
      <c r="C696" s="43"/>
      <c r="D696" s="43"/>
      <c r="E696" s="43"/>
      <c r="F696" s="43"/>
      <c r="G696" s="43"/>
      <c r="H696" s="43"/>
      <c r="I696" s="43"/>
      <c r="J696" s="43"/>
      <c r="K696" s="43"/>
    </row>
    <row r="697" spans="2:11">
      <c r="B697" s="43"/>
      <c r="C697" s="43"/>
      <c r="D697" s="43"/>
      <c r="E697" s="43"/>
      <c r="F697" s="43"/>
      <c r="G697" s="43"/>
      <c r="H697" s="43"/>
      <c r="I697" s="43"/>
      <c r="J697" s="43"/>
      <c r="K697" s="43"/>
    </row>
    <row r="698" spans="2:11">
      <c r="B698" s="43"/>
      <c r="C698" s="43"/>
      <c r="D698" s="43"/>
      <c r="E698" s="43"/>
      <c r="F698" s="43"/>
      <c r="G698" s="43"/>
      <c r="H698" s="43"/>
      <c r="I698" s="43"/>
      <c r="J698" s="43"/>
      <c r="K698" s="43"/>
    </row>
    <row r="699" spans="2:11">
      <c r="B699" s="43"/>
      <c r="C699" s="43"/>
      <c r="D699" s="43"/>
      <c r="E699" s="43"/>
      <c r="F699" s="43"/>
      <c r="G699" s="43"/>
      <c r="H699" s="43"/>
      <c r="I699" s="43"/>
      <c r="J699" s="43"/>
      <c r="K699" s="43"/>
    </row>
    <row r="700" spans="2:11">
      <c r="B700" s="43"/>
      <c r="C700" s="43"/>
      <c r="D700" s="43"/>
      <c r="E700" s="43"/>
      <c r="F700" s="43"/>
      <c r="G700" s="43"/>
      <c r="H700" s="43"/>
      <c r="I700" s="43"/>
      <c r="J700" s="43"/>
      <c r="K700" s="43"/>
    </row>
    <row r="701" spans="2:11">
      <c r="B701" s="43"/>
      <c r="C701" s="43"/>
      <c r="D701" s="43"/>
      <c r="E701" s="43"/>
      <c r="F701" s="43"/>
      <c r="G701" s="43"/>
      <c r="H701" s="43"/>
      <c r="I701" s="43"/>
      <c r="J701" s="43"/>
      <c r="K701" s="43"/>
    </row>
    <row r="702" spans="2:11">
      <c r="B702" s="43"/>
      <c r="C702" s="43"/>
      <c r="D702" s="43"/>
      <c r="E702" s="43"/>
      <c r="F702" s="43"/>
      <c r="G702" s="43"/>
      <c r="H702" s="43"/>
      <c r="I702" s="43"/>
      <c r="J702" s="43"/>
      <c r="K702" s="43"/>
    </row>
    <row r="703" spans="2:11">
      <c r="B703" s="43"/>
      <c r="C703" s="43"/>
      <c r="D703" s="43"/>
      <c r="E703" s="43"/>
      <c r="F703" s="43"/>
      <c r="G703" s="43"/>
      <c r="H703" s="43"/>
      <c r="I703" s="43"/>
      <c r="J703" s="43"/>
      <c r="K703" s="43"/>
    </row>
    <row r="704" spans="2:11">
      <c r="B704" s="43"/>
      <c r="C704" s="43"/>
      <c r="D704" s="43"/>
      <c r="E704" s="43"/>
      <c r="F704" s="43"/>
      <c r="G704" s="43"/>
      <c r="H704" s="43"/>
      <c r="I704" s="43"/>
      <c r="J704" s="43"/>
      <c r="K704" s="43"/>
    </row>
    <row r="705" spans="2:11">
      <c r="B705" s="43"/>
      <c r="C705" s="43"/>
      <c r="D705" s="43"/>
      <c r="E705" s="43"/>
      <c r="F705" s="43"/>
      <c r="G705" s="43"/>
      <c r="H705" s="43"/>
      <c r="I705" s="43"/>
      <c r="J705" s="43"/>
      <c r="K705" s="43"/>
    </row>
    <row r="706" spans="2:11">
      <c r="B706" s="43"/>
      <c r="C706" s="43"/>
      <c r="D706" s="43"/>
      <c r="E706" s="43"/>
      <c r="F706" s="43"/>
      <c r="G706" s="43"/>
      <c r="H706" s="43"/>
      <c r="I706" s="43"/>
      <c r="J706" s="43"/>
      <c r="K706" s="43"/>
    </row>
    <row r="707" spans="2:11">
      <c r="B707" s="43"/>
      <c r="C707" s="43"/>
      <c r="D707" s="43"/>
      <c r="E707" s="43"/>
      <c r="F707" s="43"/>
      <c r="G707" s="43"/>
      <c r="H707" s="43"/>
      <c r="I707" s="43"/>
      <c r="J707" s="43"/>
      <c r="K707" s="43"/>
    </row>
    <row r="708" spans="2:11">
      <c r="B708" s="43"/>
      <c r="C708" s="43"/>
      <c r="D708" s="43"/>
      <c r="E708" s="43"/>
      <c r="F708" s="43"/>
      <c r="G708" s="43"/>
      <c r="H708" s="43"/>
      <c r="I708" s="43"/>
      <c r="J708" s="43"/>
      <c r="K708" s="43"/>
    </row>
    <row r="709" spans="2:11">
      <c r="B709" s="43"/>
      <c r="C709" s="43"/>
      <c r="D709" s="43"/>
      <c r="E709" s="43"/>
      <c r="F709" s="43"/>
      <c r="G709" s="43"/>
      <c r="H709" s="43"/>
      <c r="I709" s="43"/>
      <c r="J709" s="43"/>
      <c r="K709" s="43"/>
    </row>
    <row r="710" spans="2:11">
      <c r="B710" s="43"/>
      <c r="C710" s="43"/>
      <c r="D710" s="43"/>
      <c r="E710" s="43"/>
      <c r="F710" s="43"/>
      <c r="G710" s="43"/>
      <c r="H710" s="43"/>
      <c r="I710" s="43"/>
      <c r="J710" s="43"/>
      <c r="K710" s="43"/>
    </row>
    <row r="711" spans="2:11">
      <c r="B711" s="43"/>
      <c r="C711" s="43"/>
      <c r="D711" s="43"/>
      <c r="E711" s="43"/>
      <c r="F711" s="43"/>
      <c r="G711" s="43"/>
      <c r="H711" s="43"/>
      <c r="I711" s="43"/>
      <c r="J711" s="43"/>
      <c r="K711" s="43"/>
    </row>
    <row r="712" spans="2:11">
      <c r="B712" s="43"/>
      <c r="C712" s="43"/>
      <c r="D712" s="43"/>
      <c r="E712" s="43"/>
      <c r="F712" s="43"/>
      <c r="G712" s="43"/>
      <c r="H712" s="43"/>
      <c r="I712" s="43"/>
      <c r="J712" s="43"/>
      <c r="K712" s="43"/>
    </row>
    <row r="713" spans="2:11">
      <c r="B713" s="43"/>
      <c r="C713" s="43"/>
      <c r="D713" s="43"/>
      <c r="E713" s="43"/>
      <c r="F713" s="43"/>
      <c r="G713" s="43"/>
      <c r="H713" s="43"/>
      <c r="I713" s="43"/>
      <c r="J713" s="43"/>
      <c r="K713" s="43"/>
    </row>
    <row r="714" spans="2:11">
      <c r="B714" s="43"/>
      <c r="C714" s="43"/>
      <c r="D714" s="43"/>
      <c r="E714" s="43"/>
      <c r="F714" s="43"/>
      <c r="G714" s="43"/>
      <c r="H714" s="43"/>
      <c r="I714" s="43"/>
      <c r="J714" s="43"/>
      <c r="K714" s="43"/>
    </row>
    <row r="715" spans="2:11">
      <c r="B715" s="43"/>
      <c r="C715" s="43"/>
      <c r="D715" s="43"/>
      <c r="E715" s="43"/>
      <c r="F715" s="43"/>
      <c r="G715" s="43"/>
      <c r="H715" s="43"/>
      <c r="I715" s="43"/>
      <c r="J715" s="43"/>
      <c r="K715" s="43"/>
    </row>
    <row r="716" spans="2:11">
      <c r="B716" s="43"/>
      <c r="C716" s="43"/>
      <c r="D716" s="43"/>
      <c r="E716" s="43"/>
      <c r="F716" s="43"/>
      <c r="G716" s="43"/>
      <c r="H716" s="43"/>
      <c r="I716" s="43"/>
      <c r="J716" s="43"/>
      <c r="K716" s="43"/>
    </row>
    <row r="717" spans="2:11">
      <c r="B717" s="43"/>
      <c r="C717" s="43"/>
      <c r="D717" s="43"/>
      <c r="E717" s="43"/>
      <c r="F717" s="43"/>
      <c r="G717" s="43"/>
      <c r="H717" s="43"/>
      <c r="I717" s="43"/>
      <c r="J717" s="43"/>
      <c r="K717" s="43"/>
    </row>
    <row r="718" spans="2:11">
      <c r="B718" s="43"/>
      <c r="C718" s="43"/>
      <c r="D718" s="43"/>
      <c r="E718" s="43"/>
      <c r="F718" s="43"/>
      <c r="G718" s="43"/>
      <c r="H718" s="43"/>
      <c r="I718" s="43"/>
      <c r="J718" s="43"/>
      <c r="K718" s="43"/>
    </row>
    <row r="719" spans="2:11">
      <c r="B719" s="43"/>
      <c r="C719" s="43"/>
      <c r="D719" s="43"/>
      <c r="E719" s="43"/>
      <c r="F719" s="43"/>
      <c r="G719" s="43"/>
      <c r="H719" s="43"/>
      <c r="I719" s="43"/>
      <c r="J719" s="43"/>
      <c r="K719" s="43"/>
    </row>
    <row r="720" spans="2:11">
      <c r="B720" s="43"/>
      <c r="C720" s="43"/>
      <c r="D720" s="43"/>
      <c r="E720" s="43"/>
      <c r="F720" s="43"/>
      <c r="G720" s="43"/>
      <c r="H720" s="43"/>
      <c r="I720" s="43"/>
      <c r="J720" s="43"/>
      <c r="K720" s="43"/>
    </row>
    <row r="721" spans="2:11">
      <c r="B721" s="43"/>
      <c r="C721" s="43"/>
      <c r="D721" s="43"/>
      <c r="E721" s="43"/>
      <c r="F721" s="43"/>
      <c r="G721" s="43"/>
      <c r="H721" s="43"/>
      <c r="I721" s="43"/>
      <c r="J721" s="43"/>
      <c r="K721" s="43"/>
    </row>
    <row r="722" spans="2:11">
      <c r="B722" s="43"/>
      <c r="C722" s="43"/>
      <c r="D722" s="43"/>
      <c r="E722" s="43"/>
      <c r="F722" s="43"/>
      <c r="G722" s="43"/>
      <c r="H722" s="43"/>
      <c r="I722" s="43"/>
      <c r="J722" s="43"/>
      <c r="K722" s="43"/>
    </row>
    <row r="723" spans="2:11">
      <c r="B723" s="43"/>
      <c r="C723" s="43"/>
      <c r="D723" s="43"/>
      <c r="E723" s="43"/>
      <c r="F723" s="43"/>
      <c r="G723" s="43"/>
      <c r="H723" s="43"/>
      <c r="I723" s="43"/>
      <c r="J723" s="43"/>
      <c r="K723" s="43"/>
    </row>
    <row r="724" spans="2:11">
      <c r="B724" s="43"/>
      <c r="C724" s="43"/>
      <c r="D724" s="43"/>
      <c r="E724" s="43"/>
      <c r="F724" s="43"/>
      <c r="G724" s="43"/>
      <c r="H724" s="43"/>
      <c r="I724" s="43"/>
      <c r="J724" s="43"/>
      <c r="K724" s="43"/>
    </row>
    <row r="725" spans="2:11">
      <c r="B725" s="43"/>
      <c r="C725" s="43"/>
      <c r="D725" s="43"/>
      <c r="E725" s="43"/>
      <c r="F725" s="43"/>
      <c r="G725" s="43"/>
      <c r="H725" s="43"/>
      <c r="I725" s="43"/>
      <c r="J725" s="43"/>
      <c r="K725" s="43"/>
    </row>
    <row r="726" spans="2:11">
      <c r="B726" s="43"/>
      <c r="C726" s="43"/>
      <c r="D726" s="43"/>
      <c r="E726" s="43"/>
      <c r="F726" s="43"/>
      <c r="G726" s="43"/>
      <c r="H726" s="43"/>
      <c r="I726" s="43"/>
      <c r="J726" s="43"/>
      <c r="K726" s="43"/>
    </row>
    <row r="727" spans="2:11">
      <c r="B727" s="43"/>
      <c r="C727" s="43"/>
      <c r="D727" s="43"/>
      <c r="E727" s="43"/>
      <c r="F727" s="43"/>
      <c r="G727" s="43"/>
      <c r="H727" s="43"/>
      <c r="I727" s="43"/>
      <c r="J727" s="43"/>
      <c r="K727" s="43"/>
    </row>
    <row r="728" spans="2:11">
      <c r="B728" s="43"/>
      <c r="C728" s="43"/>
      <c r="D728" s="43"/>
      <c r="E728" s="43"/>
      <c r="F728" s="43"/>
      <c r="G728" s="43"/>
      <c r="H728" s="43"/>
      <c r="I728" s="43"/>
      <c r="J728" s="43"/>
      <c r="K728" s="43"/>
    </row>
    <row r="729" spans="2:11">
      <c r="B729" s="43"/>
      <c r="C729" s="43"/>
      <c r="D729" s="43"/>
      <c r="E729" s="43"/>
      <c r="F729" s="43"/>
      <c r="G729" s="43"/>
      <c r="H729" s="43"/>
      <c r="I729" s="43"/>
      <c r="J729" s="43"/>
      <c r="K729" s="43"/>
    </row>
    <row r="730" spans="2:11">
      <c r="B730" s="43"/>
      <c r="C730" s="43"/>
      <c r="D730" s="43"/>
      <c r="E730" s="43"/>
      <c r="F730" s="43"/>
      <c r="G730" s="43"/>
      <c r="H730" s="43"/>
      <c r="I730" s="43"/>
      <c r="J730" s="43"/>
      <c r="K730" s="43"/>
    </row>
    <row r="731" spans="2:11">
      <c r="B731" s="43"/>
      <c r="C731" s="43"/>
      <c r="D731" s="43"/>
      <c r="E731" s="43"/>
      <c r="F731" s="43"/>
      <c r="G731" s="43"/>
      <c r="H731" s="43"/>
      <c r="I731" s="43"/>
      <c r="J731" s="43"/>
      <c r="K731" s="43"/>
    </row>
    <row r="732" spans="2:11">
      <c r="B732" s="43"/>
      <c r="C732" s="43"/>
      <c r="D732" s="43"/>
      <c r="E732" s="43"/>
      <c r="F732" s="43"/>
      <c r="G732" s="43"/>
      <c r="H732" s="43"/>
      <c r="I732" s="43"/>
      <c r="J732" s="43"/>
      <c r="K732" s="43"/>
    </row>
    <row r="733" spans="2:11">
      <c r="B733" s="43"/>
      <c r="C733" s="43"/>
      <c r="D733" s="43"/>
      <c r="E733" s="43"/>
      <c r="F733" s="43"/>
      <c r="G733" s="43"/>
      <c r="H733" s="43"/>
      <c r="I733" s="43"/>
      <c r="J733" s="43"/>
      <c r="K733" s="43"/>
    </row>
    <row r="734" spans="2:11">
      <c r="B734" s="43"/>
      <c r="C734" s="43"/>
      <c r="D734" s="43"/>
      <c r="E734" s="43"/>
      <c r="F734" s="43"/>
      <c r="G734" s="43"/>
      <c r="H734" s="43"/>
      <c r="I734" s="43"/>
      <c r="J734" s="43"/>
      <c r="K734" s="43"/>
    </row>
    <row r="735" spans="2:11">
      <c r="B735" s="43"/>
      <c r="C735" s="43"/>
      <c r="D735" s="43"/>
      <c r="E735" s="43"/>
      <c r="F735" s="43"/>
      <c r="G735" s="43"/>
      <c r="H735" s="43"/>
      <c r="I735" s="43"/>
      <c r="J735" s="43"/>
      <c r="K735" s="43"/>
    </row>
    <row r="736" spans="2:11">
      <c r="B736" s="43"/>
      <c r="C736" s="43"/>
      <c r="D736" s="43"/>
      <c r="E736" s="43"/>
      <c r="F736" s="43"/>
      <c r="G736" s="43"/>
      <c r="H736" s="43"/>
      <c r="I736" s="43"/>
      <c r="J736" s="43"/>
      <c r="K736" s="43"/>
    </row>
    <row r="737" spans="2:11">
      <c r="B737" s="43"/>
      <c r="C737" s="43"/>
      <c r="D737" s="43"/>
      <c r="E737" s="43"/>
      <c r="F737" s="43"/>
      <c r="G737" s="43"/>
      <c r="H737" s="43"/>
      <c r="I737" s="43"/>
      <c r="J737" s="43"/>
      <c r="K737" s="43"/>
    </row>
    <row r="738" spans="2:11">
      <c r="B738" s="43"/>
      <c r="C738" s="43"/>
      <c r="D738" s="43"/>
      <c r="E738" s="43"/>
      <c r="F738" s="43"/>
      <c r="G738" s="43"/>
      <c r="H738" s="43"/>
      <c r="I738" s="43"/>
      <c r="J738" s="43"/>
      <c r="K738" s="43"/>
    </row>
    <row r="739" spans="2:11">
      <c r="B739" s="43"/>
      <c r="C739" s="43"/>
      <c r="D739" s="43"/>
      <c r="E739" s="43"/>
      <c r="F739" s="43"/>
      <c r="G739" s="43"/>
      <c r="H739" s="43"/>
      <c r="I739" s="43"/>
      <c r="J739" s="43"/>
      <c r="K739" s="43"/>
    </row>
    <row r="740" spans="2:11">
      <c r="B740" s="43"/>
      <c r="C740" s="43"/>
      <c r="D740" s="43"/>
      <c r="E740" s="43"/>
      <c r="F740" s="43"/>
      <c r="G740" s="43"/>
      <c r="H740" s="43"/>
      <c r="I740" s="43"/>
      <c r="J740" s="43"/>
      <c r="K740" s="43"/>
    </row>
    <row r="741" spans="2:11">
      <c r="B741" s="43"/>
      <c r="C741" s="43"/>
      <c r="D741" s="43"/>
      <c r="E741" s="43"/>
      <c r="F741" s="43"/>
      <c r="G741" s="43"/>
      <c r="H741" s="43"/>
      <c r="I741" s="43"/>
      <c r="J741" s="43"/>
      <c r="K741" s="43"/>
    </row>
    <row r="742" spans="2:11">
      <c r="B742" s="43"/>
      <c r="C742" s="43"/>
      <c r="D742" s="43"/>
      <c r="E742" s="43"/>
      <c r="F742" s="43"/>
      <c r="G742" s="43"/>
      <c r="H742" s="43"/>
      <c r="I742" s="43"/>
      <c r="J742" s="43"/>
      <c r="K742" s="43"/>
    </row>
    <row r="743" spans="2:11">
      <c r="B743" s="43"/>
      <c r="C743" s="43"/>
      <c r="D743" s="43"/>
      <c r="E743" s="43"/>
      <c r="F743" s="43"/>
      <c r="G743" s="43"/>
      <c r="H743" s="43"/>
      <c r="I743" s="43"/>
      <c r="J743" s="43"/>
      <c r="K743" s="43"/>
    </row>
    <row r="744" spans="2:11">
      <c r="B744" s="43"/>
      <c r="C744" s="43"/>
      <c r="D744" s="43"/>
      <c r="E744" s="43"/>
      <c r="F744" s="43"/>
      <c r="G744" s="43"/>
      <c r="H744" s="43"/>
      <c r="I744" s="43"/>
      <c r="J744" s="43"/>
      <c r="K744" s="43"/>
    </row>
    <row r="745" spans="2:11">
      <c r="B745" s="43"/>
      <c r="C745" s="43"/>
      <c r="D745" s="43"/>
      <c r="E745" s="43"/>
      <c r="F745" s="43"/>
      <c r="G745" s="43"/>
      <c r="H745" s="43"/>
      <c r="I745" s="43"/>
      <c r="J745" s="43"/>
      <c r="K745" s="43"/>
    </row>
    <row r="746" spans="2:11">
      <c r="B746" s="43"/>
      <c r="C746" s="43"/>
      <c r="D746" s="43"/>
      <c r="E746" s="43"/>
      <c r="F746" s="43"/>
      <c r="G746" s="43"/>
      <c r="H746" s="43"/>
      <c r="I746" s="43"/>
      <c r="J746" s="43"/>
      <c r="K746" s="43"/>
    </row>
    <row r="747" spans="2:11">
      <c r="B747" s="43"/>
      <c r="C747" s="43"/>
      <c r="D747" s="43"/>
      <c r="E747" s="43"/>
      <c r="F747" s="43"/>
      <c r="G747" s="43"/>
      <c r="H747" s="43"/>
      <c r="I747" s="43"/>
      <c r="J747" s="43"/>
      <c r="K747" s="43"/>
    </row>
    <row r="748" spans="2:11">
      <c r="B748" s="43"/>
      <c r="C748" s="43"/>
      <c r="D748" s="43"/>
      <c r="E748" s="43"/>
      <c r="F748" s="43"/>
      <c r="G748" s="43"/>
      <c r="H748" s="43"/>
      <c r="I748" s="43"/>
      <c r="J748" s="43"/>
      <c r="K748" s="43"/>
    </row>
    <row r="749" spans="2:11">
      <c r="B749" s="43"/>
      <c r="C749" s="43"/>
      <c r="D749" s="43"/>
      <c r="E749" s="43"/>
      <c r="F749" s="43"/>
      <c r="G749" s="43"/>
      <c r="H749" s="43"/>
      <c r="I749" s="43"/>
      <c r="J749" s="43"/>
      <c r="K749" s="43"/>
    </row>
    <row r="750" spans="2:11">
      <c r="B750" s="43"/>
      <c r="C750" s="43"/>
      <c r="D750" s="43"/>
      <c r="E750" s="43"/>
      <c r="F750" s="43"/>
      <c r="G750" s="43"/>
      <c r="H750" s="43"/>
      <c r="I750" s="43"/>
      <c r="J750" s="43"/>
      <c r="K750" s="43"/>
    </row>
    <row r="751" spans="2:11">
      <c r="B751" s="43"/>
      <c r="C751" s="43"/>
      <c r="D751" s="43"/>
      <c r="E751" s="43"/>
      <c r="F751" s="43"/>
      <c r="G751" s="43"/>
      <c r="H751" s="43"/>
      <c r="I751" s="43"/>
      <c r="J751" s="43"/>
      <c r="K751" s="43"/>
    </row>
    <row r="752" spans="2:11">
      <c r="B752" s="43"/>
      <c r="C752" s="43"/>
      <c r="D752" s="43"/>
      <c r="E752" s="43"/>
      <c r="F752" s="43"/>
      <c r="G752" s="43"/>
      <c r="H752" s="43"/>
      <c r="I752" s="43"/>
      <c r="J752" s="43"/>
      <c r="K752" s="43"/>
    </row>
    <row r="753" spans="2:11">
      <c r="B753" s="43"/>
      <c r="C753" s="43"/>
      <c r="D753" s="43"/>
      <c r="E753" s="43"/>
      <c r="F753" s="43"/>
      <c r="G753" s="43"/>
      <c r="H753" s="43"/>
      <c r="I753" s="43"/>
      <c r="J753" s="43"/>
      <c r="K753" s="43"/>
    </row>
    <row r="754" spans="2:11">
      <c r="B754" s="43"/>
      <c r="C754" s="43"/>
      <c r="D754" s="43"/>
      <c r="E754" s="43"/>
      <c r="F754" s="43"/>
      <c r="G754" s="43"/>
      <c r="H754" s="43"/>
      <c r="I754" s="43"/>
      <c r="J754" s="43"/>
      <c r="K754" s="43"/>
    </row>
    <row r="755" spans="2:11">
      <c r="B755" s="43"/>
      <c r="C755" s="43"/>
      <c r="D755" s="43"/>
      <c r="E755" s="43"/>
      <c r="F755" s="43"/>
      <c r="G755" s="43"/>
      <c r="H755" s="43"/>
      <c r="I755" s="43"/>
      <c r="J755" s="43"/>
      <c r="K755" s="43"/>
    </row>
    <row r="756" spans="2:11">
      <c r="B756" s="43"/>
      <c r="C756" s="43"/>
      <c r="D756" s="43"/>
      <c r="E756" s="43"/>
      <c r="F756" s="43"/>
      <c r="G756" s="43"/>
      <c r="H756" s="43"/>
      <c r="I756" s="43"/>
      <c r="J756" s="43"/>
      <c r="K756" s="43"/>
    </row>
    <row r="757" spans="2:11">
      <c r="B757" s="43"/>
      <c r="C757" s="43"/>
      <c r="D757" s="43"/>
      <c r="E757" s="43"/>
      <c r="F757" s="43"/>
      <c r="G757" s="43"/>
      <c r="H757" s="43"/>
      <c r="I757" s="43"/>
      <c r="J757" s="43"/>
      <c r="K757" s="43"/>
    </row>
    <row r="758" spans="2:11">
      <c r="B758" s="43"/>
      <c r="C758" s="43"/>
      <c r="D758" s="43"/>
      <c r="E758" s="43"/>
      <c r="F758" s="43"/>
      <c r="G758" s="43"/>
      <c r="H758" s="43"/>
      <c r="I758" s="43"/>
      <c r="J758" s="43"/>
      <c r="K758" s="43"/>
    </row>
    <row r="759" spans="2:11">
      <c r="B759" s="43"/>
      <c r="C759" s="43"/>
      <c r="D759" s="43"/>
      <c r="E759" s="43"/>
      <c r="F759" s="43"/>
      <c r="G759" s="43"/>
      <c r="H759" s="43"/>
      <c r="I759" s="43"/>
      <c r="J759" s="43"/>
      <c r="K759" s="43"/>
    </row>
    <row r="760" spans="2:11">
      <c r="B760" s="43"/>
      <c r="C760" s="43"/>
      <c r="D760" s="43"/>
      <c r="E760" s="43"/>
      <c r="F760" s="43"/>
      <c r="G760" s="43"/>
      <c r="H760" s="43"/>
      <c r="I760" s="43"/>
      <c r="J760" s="43"/>
      <c r="K760" s="43"/>
    </row>
    <row r="761" spans="2:11">
      <c r="B761" s="43"/>
      <c r="C761" s="43"/>
      <c r="D761" s="43"/>
      <c r="E761" s="43"/>
      <c r="F761" s="43"/>
      <c r="G761" s="43"/>
      <c r="H761" s="43"/>
      <c r="I761" s="43"/>
      <c r="J761" s="43"/>
      <c r="K761" s="43"/>
    </row>
    <row r="762" spans="2:11">
      <c r="B762" s="43"/>
      <c r="C762" s="43"/>
      <c r="D762" s="43"/>
      <c r="E762" s="43"/>
      <c r="F762" s="43"/>
      <c r="G762" s="43"/>
      <c r="H762" s="43"/>
      <c r="I762" s="43"/>
      <c r="J762" s="43"/>
      <c r="K762" s="43"/>
    </row>
    <row r="763" spans="2:11">
      <c r="B763" s="43"/>
      <c r="C763" s="43"/>
      <c r="D763" s="43"/>
      <c r="E763" s="43"/>
      <c r="F763" s="43"/>
      <c r="G763" s="43"/>
      <c r="H763" s="43"/>
      <c r="I763" s="43"/>
      <c r="J763" s="43"/>
      <c r="K763" s="43"/>
    </row>
    <row r="764" spans="2:11">
      <c r="B764" s="43"/>
      <c r="C764" s="43"/>
      <c r="D764" s="43"/>
      <c r="E764" s="43"/>
      <c r="F764" s="43"/>
      <c r="G764" s="43"/>
      <c r="H764" s="43"/>
      <c r="I764" s="43"/>
      <c r="J764" s="43"/>
      <c r="K764" s="43"/>
    </row>
    <row r="765" spans="2:11">
      <c r="B765" s="43"/>
      <c r="C765" s="43"/>
      <c r="D765" s="43"/>
      <c r="E765" s="43"/>
      <c r="F765" s="43"/>
      <c r="G765" s="43"/>
      <c r="H765" s="43"/>
      <c r="I765" s="43"/>
      <c r="J765" s="43"/>
      <c r="K765" s="43"/>
    </row>
    <row r="766" spans="2:11">
      <c r="B766" s="43"/>
      <c r="C766" s="43"/>
      <c r="D766" s="43"/>
      <c r="E766" s="43"/>
      <c r="F766" s="43"/>
      <c r="G766" s="43"/>
      <c r="H766" s="43"/>
      <c r="I766" s="43"/>
      <c r="J766" s="43"/>
      <c r="K766" s="43"/>
    </row>
    <row r="767" spans="2:11">
      <c r="B767" s="43"/>
      <c r="C767" s="43"/>
      <c r="D767" s="43"/>
      <c r="E767" s="43"/>
      <c r="F767" s="43"/>
      <c r="G767" s="43"/>
      <c r="H767" s="43"/>
      <c r="I767" s="43"/>
      <c r="J767" s="43"/>
      <c r="K767" s="43"/>
    </row>
    <row r="768" spans="2:11">
      <c r="B768" s="43"/>
      <c r="C768" s="43"/>
      <c r="D768" s="43"/>
      <c r="E768" s="43"/>
      <c r="F768" s="43"/>
      <c r="G768" s="43"/>
      <c r="H768" s="43"/>
      <c r="I768" s="43"/>
      <c r="J768" s="43"/>
      <c r="K768" s="43"/>
    </row>
    <row r="769" spans="2:11">
      <c r="B769" s="43"/>
      <c r="C769" s="43"/>
      <c r="D769" s="43"/>
      <c r="E769" s="43"/>
      <c r="F769" s="43"/>
      <c r="G769" s="43"/>
      <c r="H769" s="43"/>
      <c r="I769" s="43"/>
      <c r="J769" s="43"/>
      <c r="K769" s="43"/>
    </row>
    <row r="770" spans="2:11">
      <c r="B770" s="43"/>
      <c r="C770" s="43"/>
      <c r="D770" s="43"/>
      <c r="E770" s="43"/>
      <c r="F770" s="43"/>
      <c r="G770" s="43"/>
      <c r="H770" s="43"/>
      <c r="I770" s="43"/>
      <c r="J770" s="43"/>
      <c r="K770" s="43"/>
    </row>
    <row r="771" spans="2:11">
      <c r="B771" s="43"/>
      <c r="C771" s="43"/>
      <c r="D771" s="43"/>
      <c r="E771" s="43"/>
      <c r="F771" s="43"/>
      <c r="G771" s="43"/>
      <c r="H771" s="43"/>
      <c r="I771" s="43"/>
      <c r="J771" s="43"/>
      <c r="K771" s="43"/>
    </row>
    <row r="772" spans="2:11">
      <c r="B772" s="43"/>
      <c r="C772" s="43"/>
      <c r="D772" s="43"/>
      <c r="E772" s="43"/>
      <c r="F772" s="43"/>
      <c r="G772" s="43"/>
      <c r="H772" s="43"/>
      <c r="I772" s="43"/>
      <c r="J772" s="43"/>
      <c r="K772" s="43"/>
    </row>
    <row r="773" spans="2:11">
      <c r="B773" s="43"/>
      <c r="C773" s="43"/>
      <c r="D773" s="43"/>
      <c r="E773" s="43"/>
      <c r="F773" s="43"/>
      <c r="G773" s="43"/>
      <c r="H773" s="43"/>
      <c r="I773" s="43"/>
      <c r="J773" s="43"/>
      <c r="K773" s="43"/>
    </row>
    <row r="774" spans="2:11">
      <c r="B774" s="43"/>
      <c r="C774" s="43"/>
      <c r="D774" s="43"/>
      <c r="E774" s="43"/>
      <c r="F774" s="43"/>
      <c r="G774" s="43"/>
      <c r="H774" s="43"/>
      <c r="I774" s="43"/>
      <c r="J774" s="43"/>
      <c r="K774" s="43"/>
    </row>
    <row r="775" spans="2:11">
      <c r="B775" s="43"/>
      <c r="C775" s="43"/>
      <c r="D775" s="43"/>
      <c r="E775" s="43"/>
      <c r="F775" s="43"/>
      <c r="G775" s="43"/>
      <c r="H775" s="43"/>
      <c r="I775" s="43"/>
      <c r="J775" s="43"/>
      <c r="K775" s="43"/>
    </row>
    <row r="776" spans="2:11">
      <c r="B776" s="43"/>
      <c r="C776" s="43"/>
      <c r="D776" s="43"/>
      <c r="E776" s="43"/>
      <c r="F776" s="43"/>
      <c r="G776" s="43"/>
      <c r="H776" s="43"/>
      <c r="I776" s="43"/>
      <c r="J776" s="43"/>
      <c r="K776" s="43"/>
    </row>
    <row r="777" spans="2:11">
      <c r="B777" s="43"/>
      <c r="C777" s="43"/>
      <c r="D777" s="43"/>
      <c r="E777" s="43"/>
      <c r="F777" s="43"/>
      <c r="G777" s="43"/>
      <c r="H777" s="43"/>
      <c r="I777" s="43"/>
      <c r="J777" s="43"/>
      <c r="K777" s="43"/>
    </row>
    <row r="778" spans="2:11">
      <c r="B778" s="43"/>
      <c r="C778" s="43"/>
      <c r="D778" s="43"/>
      <c r="E778" s="43"/>
      <c r="F778" s="43"/>
      <c r="G778" s="43"/>
      <c r="H778" s="43"/>
      <c r="I778" s="43"/>
      <c r="J778" s="43"/>
      <c r="K778" s="43"/>
    </row>
    <row r="779" spans="2:11">
      <c r="B779" s="43"/>
      <c r="C779" s="43"/>
      <c r="D779" s="43"/>
      <c r="E779" s="43"/>
      <c r="F779" s="43"/>
      <c r="G779" s="43"/>
      <c r="H779" s="43"/>
      <c r="I779" s="43"/>
      <c r="J779" s="43"/>
      <c r="K779" s="43"/>
    </row>
    <row r="780" spans="2:11">
      <c r="B780" s="43"/>
      <c r="C780" s="43"/>
      <c r="D780" s="43"/>
      <c r="E780" s="43"/>
      <c r="F780" s="43"/>
      <c r="G780" s="43"/>
      <c r="H780" s="43"/>
      <c r="I780" s="43"/>
      <c r="J780" s="43"/>
      <c r="K780" s="43"/>
    </row>
    <row r="781" spans="2:11">
      <c r="B781" s="43"/>
      <c r="C781" s="43"/>
      <c r="D781" s="43"/>
      <c r="E781" s="43"/>
      <c r="F781" s="43"/>
      <c r="G781" s="43"/>
      <c r="H781" s="43"/>
      <c r="I781" s="43"/>
      <c r="J781" s="43"/>
      <c r="K781" s="43"/>
    </row>
    <row r="782" spans="2:11">
      <c r="B782" s="43"/>
      <c r="C782" s="43"/>
      <c r="D782" s="43"/>
      <c r="E782" s="43"/>
      <c r="F782" s="43"/>
      <c r="G782" s="43"/>
      <c r="H782" s="43"/>
      <c r="I782" s="43"/>
      <c r="J782" s="43"/>
      <c r="K782" s="43"/>
    </row>
    <row r="783" spans="2:11">
      <c r="B783" s="43"/>
      <c r="C783" s="43"/>
      <c r="D783" s="43"/>
      <c r="E783" s="43"/>
      <c r="F783" s="43"/>
      <c r="G783" s="43"/>
      <c r="H783" s="43"/>
      <c r="I783" s="43"/>
      <c r="J783" s="43"/>
      <c r="K783" s="43"/>
    </row>
    <row r="784" spans="2:11">
      <c r="B784" s="43"/>
      <c r="C784" s="43"/>
      <c r="D784" s="43"/>
      <c r="E784" s="43"/>
      <c r="F784" s="43"/>
      <c r="G784" s="43"/>
      <c r="H784" s="43"/>
      <c r="I784" s="43"/>
      <c r="J784" s="43"/>
      <c r="K784" s="43"/>
    </row>
    <row r="785" spans="2:11">
      <c r="B785" s="43"/>
      <c r="C785" s="43"/>
      <c r="D785" s="43"/>
      <c r="E785" s="43"/>
      <c r="F785" s="43"/>
      <c r="G785" s="43"/>
      <c r="H785" s="43"/>
      <c r="I785" s="43"/>
      <c r="J785" s="43"/>
      <c r="K785" s="43"/>
    </row>
    <row r="786" spans="2:11">
      <c r="B786" s="43"/>
      <c r="C786" s="43"/>
      <c r="D786" s="43"/>
      <c r="E786" s="43"/>
      <c r="F786" s="43"/>
      <c r="G786" s="43"/>
      <c r="H786" s="43"/>
      <c r="I786" s="43"/>
      <c r="J786" s="43"/>
      <c r="K786" s="43"/>
    </row>
    <row r="787" spans="2:11">
      <c r="B787" s="43"/>
      <c r="C787" s="43"/>
      <c r="D787" s="43"/>
      <c r="E787" s="43"/>
      <c r="F787" s="43"/>
      <c r="G787" s="43"/>
      <c r="H787" s="43"/>
      <c r="I787" s="43"/>
      <c r="J787" s="43"/>
      <c r="K787" s="43"/>
    </row>
    <row r="788" spans="2:11">
      <c r="B788" s="43"/>
      <c r="C788" s="43"/>
      <c r="D788" s="43"/>
      <c r="E788" s="43"/>
      <c r="F788" s="43"/>
      <c r="G788" s="43"/>
      <c r="H788" s="43"/>
      <c r="I788" s="43"/>
      <c r="J788" s="43"/>
      <c r="K788" s="43"/>
    </row>
    <row r="789" spans="2:11">
      <c r="B789" s="43"/>
      <c r="C789" s="43"/>
      <c r="D789" s="43"/>
      <c r="E789" s="43"/>
      <c r="F789" s="43"/>
      <c r="G789" s="43"/>
      <c r="H789" s="43"/>
      <c r="I789" s="43"/>
      <c r="J789" s="43"/>
      <c r="K789" s="43"/>
    </row>
    <row r="790" spans="2:11">
      <c r="B790" s="43"/>
      <c r="C790" s="43"/>
      <c r="D790" s="43"/>
      <c r="E790" s="43"/>
      <c r="F790" s="43"/>
      <c r="G790" s="43"/>
      <c r="H790" s="43"/>
      <c r="I790" s="43"/>
      <c r="J790" s="43"/>
      <c r="K790" s="43"/>
    </row>
    <row r="791" spans="2:11">
      <c r="B791" s="43"/>
      <c r="C791" s="43"/>
      <c r="D791" s="43"/>
      <c r="E791" s="43"/>
      <c r="F791" s="43"/>
      <c r="G791" s="43"/>
      <c r="H791" s="43"/>
      <c r="I791" s="43"/>
      <c r="J791" s="43"/>
      <c r="K791" s="43"/>
    </row>
    <row r="792" spans="2:11">
      <c r="B792" s="43"/>
      <c r="C792" s="43"/>
      <c r="D792" s="43"/>
      <c r="E792" s="43"/>
      <c r="F792" s="43"/>
      <c r="G792" s="43"/>
      <c r="H792" s="43"/>
      <c r="I792" s="43"/>
      <c r="J792" s="43"/>
      <c r="K792" s="43"/>
    </row>
    <row r="793" spans="2:11">
      <c r="B793" s="43"/>
      <c r="C793" s="43"/>
      <c r="D793" s="43"/>
      <c r="E793" s="43"/>
      <c r="F793" s="43"/>
      <c r="G793" s="43"/>
      <c r="H793" s="43"/>
      <c r="I793" s="43"/>
      <c r="J793" s="43"/>
      <c r="K793" s="43"/>
    </row>
    <row r="794" spans="2:11">
      <c r="B794" s="43"/>
      <c r="C794" s="43"/>
      <c r="D794" s="43"/>
      <c r="E794" s="43"/>
      <c r="F794" s="43"/>
      <c r="G794" s="43"/>
      <c r="H794" s="43"/>
      <c r="I794" s="43"/>
      <c r="J794" s="43"/>
      <c r="K794" s="43"/>
    </row>
    <row r="795" spans="2:11">
      <c r="B795" s="43"/>
      <c r="C795" s="43"/>
      <c r="D795" s="43"/>
      <c r="E795" s="43"/>
      <c r="F795" s="43"/>
      <c r="G795" s="43"/>
      <c r="H795" s="43"/>
      <c r="I795" s="43"/>
      <c r="J795" s="43"/>
      <c r="K795" s="43"/>
    </row>
    <row r="796" spans="2:11">
      <c r="B796" s="43"/>
      <c r="C796" s="43"/>
      <c r="D796" s="43"/>
      <c r="E796" s="43"/>
      <c r="F796" s="43"/>
      <c r="G796" s="43"/>
      <c r="H796" s="43"/>
      <c r="I796" s="43"/>
      <c r="J796" s="43"/>
      <c r="K796" s="43"/>
    </row>
    <row r="797" spans="2:11">
      <c r="B797" s="43"/>
      <c r="C797" s="43"/>
      <c r="D797" s="43"/>
      <c r="E797" s="43"/>
      <c r="F797" s="43"/>
      <c r="G797" s="43"/>
      <c r="H797" s="43"/>
      <c r="I797" s="43"/>
      <c r="J797" s="43"/>
      <c r="K797" s="43"/>
    </row>
    <row r="798" spans="2:11">
      <c r="B798" s="43"/>
      <c r="C798" s="43"/>
      <c r="D798" s="43"/>
      <c r="E798" s="43"/>
      <c r="F798" s="43"/>
      <c r="G798" s="43"/>
      <c r="H798" s="43"/>
      <c r="I798" s="43"/>
      <c r="J798" s="43"/>
      <c r="K798" s="43"/>
    </row>
    <row r="799" spans="2:11">
      <c r="B799" s="43"/>
      <c r="C799" s="43"/>
      <c r="D799" s="43"/>
      <c r="E799" s="43"/>
      <c r="F799" s="43"/>
      <c r="G799" s="43"/>
      <c r="H799" s="43"/>
      <c r="I799" s="43"/>
      <c r="J799" s="43"/>
      <c r="K799" s="43"/>
    </row>
    <row r="800" spans="2:11">
      <c r="B800" s="43"/>
      <c r="C800" s="43"/>
      <c r="D800" s="43"/>
      <c r="E800" s="43"/>
      <c r="F800" s="43"/>
      <c r="G800" s="43"/>
      <c r="H800" s="43"/>
      <c r="I800" s="43"/>
      <c r="J800" s="43"/>
      <c r="K800" s="43"/>
    </row>
    <row r="801" spans="2:11">
      <c r="B801" s="43"/>
      <c r="C801" s="43"/>
      <c r="D801" s="43"/>
      <c r="E801" s="43"/>
      <c r="F801" s="43"/>
      <c r="G801" s="43"/>
      <c r="H801" s="43"/>
      <c r="I801" s="43"/>
      <c r="J801" s="43"/>
      <c r="K801" s="43"/>
    </row>
    <row r="802" spans="2:11">
      <c r="B802" s="43"/>
      <c r="C802" s="43"/>
      <c r="D802" s="43"/>
      <c r="E802" s="43"/>
      <c r="F802" s="43"/>
      <c r="G802" s="43"/>
      <c r="H802" s="43"/>
      <c r="I802" s="43"/>
      <c r="J802" s="43"/>
      <c r="K802" s="43"/>
    </row>
    <row r="803" spans="2:11">
      <c r="B803" s="43"/>
      <c r="C803" s="43"/>
      <c r="D803" s="43"/>
      <c r="E803" s="43"/>
      <c r="F803" s="43"/>
      <c r="G803" s="43"/>
      <c r="H803" s="43"/>
      <c r="I803" s="43"/>
      <c r="J803" s="43"/>
      <c r="K803" s="43"/>
    </row>
    <row r="804" spans="2:11">
      <c r="B804" s="43"/>
      <c r="C804" s="43"/>
      <c r="D804" s="43"/>
      <c r="E804" s="43"/>
      <c r="F804" s="43"/>
      <c r="G804" s="43"/>
      <c r="H804" s="43"/>
      <c r="I804" s="43"/>
      <c r="J804" s="43"/>
      <c r="K804" s="43"/>
    </row>
    <row r="805" spans="2:11">
      <c r="B805" s="43"/>
      <c r="C805" s="43"/>
      <c r="D805" s="43"/>
      <c r="E805" s="43"/>
      <c r="F805" s="43"/>
      <c r="G805" s="43"/>
      <c r="H805" s="43"/>
      <c r="I805" s="43"/>
      <c r="J805" s="43"/>
      <c r="K805" s="43"/>
    </row>
    <row r="806" spans="2:11">
      <c r="B806" s="43"/>
      <c r="C806" s="43"/>
      <c r="D806" s="43"/>
      <c r="E806" s="43"/>
      <c r="F806" s="43"/>
      <c r="G806" s="43"/>
      <c r="H806" s="43"/>
      <c r="I806" s="43"/>
      <c r="J806" s="43"/>
      <c r="K806" s="43"/>
    </row>
    <row r="807" spans="2:11">
      <c r="B807" s="43"/>
      <c r="C807" s="43"/>
      <c r="D807" s="43"/>
      <c r="E807" s="43"/>
      <c r="F807" s="43"/>
      <c r="G807" s="43"/>
      <c r="H807" s="43"/>
      <c r="I807" s="43"/>
      <c r="J807" s="43"/>
      <c r="K807" s="43"/>
    </row>
    <row r="808" spans="2:11">
      <c r="B808" s="43"/>
      <c r="C808" s="43"/>
      <c r="D808" s="43"/>
      <c r="E808" s="43"/>
      <c r="F808" s="43"/>
      <c r="G808" s="43"/>
      <c r="H808" s="43"/>
      <c r="I808" s="43"/>
      <c r="J808" s="43"/>
      <c r="K808" s="43"/>
    </row>
    <row r="809" spans="2:11">
      <c r="B809" s="43"/>
      <c r="C809" s="43"/>
      <c r="D809" s="43"/>
      <c r="E809" s="43"/>
      <c r="F809" s="43"/>
      <c r="G809" s="43"/>
      <c r="H809" s="43"/>
      <c r="I809" s="43"/>
      <c r="J809" s="43"/>
      <c r="K809" s="43"/>
    </row>
    <row r="810" spans="2:11">
      <c r="B810" s="43"/>
      <c r="C810" s="43"/>
      <c r="D810" s="43"/>
      <c r="E810" s="43"/>
      <c r="F810" s="43"/>
      <c r="G810" s="43"/>
      <c r="H810" s="43"/>
      <c r="I810" s="43"/>
      <c r="J810" s="43"/>
      <c r="K810" s="43"/>
    </row>
    <row r="811" spans="2:11">
      <c r="B811" s="43"/>
      <c r="C811" s="43"/>
      <c r="D811" s="43"/>
      <c r="E811" s="43"/>
      <c r="F811" s="43"/>
      <c r="G811" s="43"/>
      <c r="H811" s="43"/>
      <c r="I811" s="43"/>
      <c r="J811" s="43"/>
      <c r="K811" s="43"/>
    </row>
    <row r="812" spans="2:11">
      <c r="B812" s="43"/>
      <c r="C812" s="43"/>
      <c r="D812" s="43"/>
      <c r="E812" s="43"/>
      <c r="F812" s="43"/>
      <c r="G812" s="43"/>
      <c r="H812" s="43"/>
      <c r="I812" s="43"/>
      <c r="J812" s="43"/>
      <c r="K812" s="43"/>
    </row>
    <row r="813" spans="2:11">
      <c r="B813" s="43"/>
      <c r="C813" s="43"/>
      <c r="D813" s="43"/>
      <c r="E813" s="43"/>
      <c r="F813" s="43"/>
      <c r="G813" s="43"/>
      <c r="H813" s="43"/>
      <c r="I813" s="43"/>
      <c r="J813" s="43"/>
      <c r="K813" s="43"/>
    </row>
    <row r="814" spans="2:11">
      <c r="B814" s="43"/>
      <c r="C814" s="43"/>
      <c r="D814" s="43"/>
      <c r="E814" s="43"/>
      <c r="F814" s="43"/>
      <c r="G814" s="43"/>
      <c r="H814" s="43"/>
      <c r="I814" s="43"/>
      <c r="J814" s="43"/>
      <c r="K814" s="43"/>
    </row>
    <row r="815" spans="2:11">
      <c r="B815" s="43"/>
      <c r="C815" s="43"/>
      <c r="D815" s="43"/>
      <c r="E815" s="43"/>
      <c r="F815" s="43"/>
      <c r="G815" s="43"/>
      <c r="H815" s="43"/>
      <c r="I815" s="43"/>
      <c r="J815" s="43"/>
      <c r="K815" s="43"/>
    </row>
    <row r="816" spans="2:11">
      <c r="B816" s="43"/>
      <c r="C816" s="43"/>
      <c r="D816" s="43"/>
      <c r="E816" s="43"/>
      <c r="F816" s="43"/>
      <c r="G816" s="43"/>
      <c r="H816" s="43"/>
      <c r="I816" s="43"/>
      <c r="J816" s="43"/>
      <c r="K816" s="43"/>
    </row>
    <row r="817" spans="2:11">
      <c r="B817" s="43"/>
      <c r="C817" s="43"/>
      <c r="D817" s="43"/>
      <c r="E817" s="43"/>
      <c r="F817" s="43"/>
      <c r="G817" s="43"/>
      <c r="H817" s="43"/>
      <c r="I817" s="43"/>
      <c r="J817" s="43"/>
      <c r="K817" s="43"/>
    </row>
    <row r="818" spans="2:11">
      <c r="B818" s="43"/>
      <c r="C818" s="43"/>
      <c r="D818" s="43"/>
      <c r="E818" s="43"/>
      <c r="F818" s="43"/>
      <c r="G818" s="43"/>
      <c r="H818" s="43"/>
      <c r="I818" s="43"/>
      <c r="J818" s="43"/>
      <c r="K818" s="43"/>
    </row>
    <row r="819" spans="2:11">
      <c r="B819" s="43"/>
      <c r="C819" s="43"/>
      <c r="D819" s="43"/>
      <c r="E819" s="43"/>
      <c r="F819" s="43"/>
      <c r="G819" s="43"/>
      <c r="H819" s="43"/>
      <c r="I819" s="43"/>
      <c r="J819" s="43"/>
      <c r="K819" s="43"/>
    </row>
    <row r="820" spans="2:11">
      <c r="B820" s="43"/>
      <c r="C820" s="43"/>
      <c r="D820" s="43"/>
      <c r="E820" s="43"/>
      <c r="F820" s="43"/>
      <c r="G820" s="43"/>
      <c r="H820" s="43"/>
      <c r="I820" s="43"/>
      <c r="J820" s="43"/>
      <c r="K820" s="43"/>
    </row>
    <row r="821" spans="2:11">
      <c r="B821" s="43"/>
      <c r="C821" s="43"/>
      <c r="D821" s="43"/>
      <c r="E821" s="43"/>
      <c r="F821" s="43"/>
      <c r="G821" s="43"/>
      <c r="H821" s="43"/>
      <c r="I821" s="43"/>
      <c r="J821" s="43"/>
      <c r="K821" s="43"/>
    </row>
    <row r="822" spans="2:11">
      <c r="B822" s="43"/>
      <c r="C822" s="43"/>
      <c r="D822" s="43"/>
      <c r="E822" s="43"/>
      <c r="F822" s="43"/>
      <c r="G822" s="43"/>
      <c r="H822" s="43"/>
      <c r="I822" s="43"/>
      <c r="J822" s="43"/>
      <c r="K822" s="43"/>
    </row>
    <row r="823" spans="2:11">
      <c r="B823" s="43"/>
      <c r="C823" s="43"/>
      <c r="D823" s="43"/>
      <c r="E823" s="43"/>
      <c r="F823" s="43"/>
      <c r="G823" s="43"/>
      <c r="H823" s="43"/>
      <c r="I823" s="43"/>
      <c r="J823" s="43"/>
      <c r="K823" s="43"/>
    </row>
    <row r="824" spans="2:11">
      <c r="B824" s="43"/>
      <c r="C824" s="43"/>
      <c r="D824" s="43"/>
      <c r="E824" s="43"/>
      <c r="F824" s="43"/>
      <c r="G824" s="43"/>
      <c r="H824" s="43"/>
      <c r="I824" s="43"/>
      <c r="J824" s="43"/>
      <c r="K824" s="43"/>
    </row>
    <row r="825" spans="2:11">
      <c r="B825" s="43"/>
      <c r="C825" s="43"/>
      <c r="D825" s="43"/>
      <c r="E825" s="43"/>
      <c r="F825" s="43"/>
      <c r="G825" s="43"/>
      <c r="H825" s="43"/>
      <c r="I825" s="43"/>
      <c r="J825" s="43"/>
      <c r="K825" s="43"/>
    </row>
    <row r="826" spans="2:11">
      <c r="B826" s="43"/>
      <c r="C826" s="43"/>
      <c r="D826" s="43"/>
      <c r="E826" s="43"/>
      <c r="F826" s="43"/>
      <c r="G826" s="43"/>
      <c r="H826" s="43"/>
      <c r="I826" s="43"/>
      <c r="J826" s="43"/>
      <c r="K826" s="43"/>
    </row>
    <row r="827" spans="2:11">
      <c r="B827" s="43"/>
      <c r="C827" s="43"/>
      <c r="D827" s="43"/>
      <c r="E827" s="43"/>
      <c r="F827" s="43"/>
      <c r="G827" s="43"/>
      <c r="H827" s="43"/>
      <c r="I827" s="43"/>
      <c r="J827" s="43"/>
      <c r="K827" s="43"/>
    </row>
    <row r="828" spans="2:11">
      <c r="B828" s="43"/>
      <c r="C828" s="43"/>
      <c r="D828" s="43"/>
      <c r="E828" s="43"/>
      <c r="F828" s="43"/>
      <c r="G828" s="43"/>
      <c r="H828" s="43"/>
      <c r="I828" s="43"/>
      <c r="J828" s="43"/>
      <c r="K828" s="43"/>
    </row>
    <row r="829" spans="2:11">
      <c r="B829" s="43"/>
      <c r="C829" s="43"/>
      <c r="D829" s="43"/>
      <c r="E829" s="43"/>
      <c r="F829" s="43"/>
      <c r="G829" s="43"/>
      <c r="H829" s="43"/>
      <c r="I829" s="43"/>
      <c r="J829" s="43"/>
      <c r="K829" s="43"/>
    </row>
    <row r="830" spans="2:11">
      <c r="B830" s="43"/>
      <c r="C830" s="43"/>
      <c r="D830" s="43"/>
      <c r="E830" s="43"/>
      <c r="F830" s="43"/>
      <c r="G830" s="43"/>
      <c r="H830" s="43"/>
      <c r="I830" s="43"/>
      <c r="J830" s="43"/>
      <c r="K830" s="43"/>
    </row>
    <row r="831" spans="2:11">
      <c r="B831" s="43"/>
      <c r="C831" s="43"/>
      <c r="D831" s="43"/>
      <c r="E831" s="43"/>
      <c r="F831" s="43"/>
      <c r="G831" s="43"/>
      <c r="H831" s="43"/>
      <c r="I831" s="43"/>
      <c r="J831" s="43"/>
      <c r="K831" s="43"/>
    </row>
    <row r="832" spans="2:11">
      <c r="B832" s="43"/>
      <c r="C832" s="43"/>
      <c r="D832" s="43"/>
      <c r="E832" s="43"/>
      <c r="F832" s="43"/>
      <c r="G832" s="43"/>
      <c r="H832" s="43"/>
      <c r="I832" s="43"/>
      <c r="J832" s="43"/>
      <c r="K832" s="43"/>
    </row>
    <row r="833" spans="2:11">
      <c r="B833" s="43"/>
      <c r="C833" s="43"/>
      <c r="D833" s="43"/>
      <c r="E833" s="43"/>
      <c r="F833" s="43"/>
      <c r="G833" s="43"/>
      <c r="H833" s="43"/>
      <c r="I833" s="43"/>
      <c r="J833" s="43"/>
      <c r="K833" s="43"/>
    </row>
    <row r="834" spans="2:11">
      <c r="B834" s="43"/>
      <c r="C834" s="43"/>
      <c r="D834" s="43"/>
      <c r="E834" s="43"/>
      <c r="F834" s="43"/>
      <c r="G834" s="43"/>
      <c r="H834" s="43"/>
      <c r="I834" s="43"/>
      <c r="J834" s="43"/>
      <c r="K834" s="43"/>
    </row>
    <row r="835" spans="2:11">
      <c r="B835" s="43"/>
      <c r="C835" s="43"/>
      <c r="D835" s="43"/>
      <c r="E835" s="43"/>
      <c r="F835" s="43"/>
      <c r="G835" s="43"/>
      <c r="H835" s="43"/>
      <c r="I835" s="43"/>
      <c r="J835" s="43"/>
      <c r="K835" s="43"/>
    </row>
    <row r="836" spans="2:11">
      <c r="B836" s="43"/>
      <c r="C836" s="43"/>
      <c r="D836" s="43"/>
      <c r="E836" s="43"/>
      <c r="F836" s="43"/>
      <c r="G836" s="43"/>
      <c r="H836" s="43"/>
      <c r="I836" s="43"/>
      <c r="J836" s="43"/>
      <c r="K836" s="43"/>
    </row>
    <row r="837" spans="2:11">
      <c r="B837" s="43"/>
      <c r="C837" s="43"/>
      <c r="D837" s="43"/>
      <c r="E837" s="43"/>
      <c r="F837" s="43"/>
      <c r="G837" s="43"/>
      <c r="H837" s="43"/>
      <c r="I837" s="43"/>
      <c r="J837" s="43"/>
      <c r="K837" s="43"/>
    </row>
    <row r="838" spans="2:11">
      <c r="B838" s="43"/>
      <c r="C838" s="43"/>
      <c r="D838" s="43"/>
      <c r="E838" s="43"/>
      <c r="F838" s="43"/>
      <c r="G838" s="43"/>
      <c r="H838" s="43"/>
      <c r="I838" s="43"/>
      <c r="J838" s="43"/>
      <c r="K838" s="43"/>
    </row>
    <row r="839" spans="2:11">
      <c r="B839" s="43"/>
      <c r="C839" s="43"/>
      <c r="D839" s="43"/>
      <c r="E839" s="43"/>
      <c r="F839" s="43"/>
      <c r="G839" s="43"/>
      <c r="H839" s="43"/>
      <c r="I839" s="43"/>
      <c r="J839" s="43"/>
      <c r="K839" s="43"/>
    </row>
    <row r="840" spans="2:11">
      <c r="B840" s="43"/>
      <c r="C840" s="43"/>
      <c r="D840" s="43"/>
      <c r="E840" s="43"/>
      <c r="F840" s="43"/>
      <c r="G840" s="43"/>
      <c r="H840" s="43"/>
      <c r="I840" s="43"/>
      <c r="J840" s="43"/>
      <c r="K840" s="43"/>
    </row>
    <row r="841" spans="2:11">
      <c r="B841" s="43"/>
      <c r="C841" s="43"/>
      <c r="D841" s="43"/>
      <c r="E841" s="43"/>
      <c r="F841" s="43"/>
      <c r="G841" s="43"/>
      <c r="H841" s="43"/>
      <c r="I841" s="43"/>
      <c r="J841" s="43"/>
      <c r="K841" s="43"/>
    </row>
    <row r="842" spans="2:11">
      <c r="B842" s="43"/>
      <c r="C842" s="43"/>
      <c r="D842" s="43"/>
      <c r="E842" s="43"/>
      <c r="F842" s="43"/>
      <c r="G842" s="43"/>
      <c r="H842" s="43"/>
      <c r="I842" s="43"/>
      <c r="J842" s="43"/>
      <c r="K842" s="43"/>
    </row>
    <row r="843" spans="2:11">
      <c r="B843" s="43"/>
      <c r="C843" s="43"/>
      <c r="D843" s="43"/>
      <c r="E843" s="43"/>
      <c r="F843" s="43"/>
      <c r="G843" s="43"/>
      <c r="H843" s="43"/>
      <c r="I843" s="43"/>
      <c r="J843" s="43"/>
      <c r="K843" s="43"/>
    </row>
    <row r="844" spans="2:11">
      <c r="B844" s="43"/>
      <c r="C844" s="43"/>
      <c r="D844" s="43"/>
      <c r="E844" s="43"/>
      <c r="F844" s="43"/>
      <c r="G844" s="43"/>
      <c r="H844" s="43"/>
      <c r="I844" s="43"/>
      <c r="J844" s="43"/>
      <c r="K844" s="43"/>
    </row>
    <row r="845" spans="2:11">
      <c r="B845" s="43"/>
      <c r="C845" s="43"/>
      <c r="D845" s="43"/>
      <c r="E845" s="43"/>
      <c r="F845" s="43"/>
      <c r="G845" s="43"/>
      <c r="H845" s="43"/>
      <c r="I845" s="43"/>
      <c r="J845" s="43"/>
      <c r="K845" s="43"/>
    </row>
    <row r="846" spans="2:11">
      <c r="B846" s="43"/>
      <c r="C846" s="43"/>
      <c r="D846" s="43"/>
      <c r="E846" s="43"/>
      <c r="F846" s="43"/>
      <c r="G846" s="43"/>
      <c r="H846" s="43"/>
      <c r="I846" s="43"/>
      <c r="J846" s="43"/>
      <c r="K846" s="43"/>
    </row>
    <row r="847" spans="2:11">
      <c r="B847" s="43"/>
      <c r="C847" s="43"/>
      <c r="D847" s="43"/>
      <c r="E847" s="43"/>
      <c r="F847" s="43"/>
      <c r="G847" s="43"/>
      <c r="H847" s="43"/>
      <c r="I847" s="43"/>
      <c r="J847" s="43"/>
      <c r="K847" s="43"/>
    </row>
    <row r="848" spans="2:11">
      <c r="B848" s="43"/>
      <c r="C848" s="43"/>
      <c r="D848" s="43"/>
      <c r="E848" s="43"/>
      <c r="F848" s="43"/>
      <c r="G848" s="43"/>
      <c r="H848" s="43"/>
      <c r="I848" s="43"/>
      <c r="J848" s="43"/>
      <c r="K848" s="43"/>
    </row>
    <row r="849" spans="2:11">
      <c r="B849" s="43"/>
      <c r="C849" s="43"/>
      <c r="D849" s="43"/>
      <c r="E849" s="43"/>
      <c r="F849" s="43"/>
      <c r="G849" s="43"/>
      <c r="H849" s="43"/>
      <c r="I849" s="43"/>
      <c r="J849" s="43"/>
      <c r="K849" s="43"/>
    </row>
    <row r="850" spans="2:11">
      <c r="B850" s="43"/>
      <c r="C850" s="43"/>
      <c r="D850" s="43"/>
      <c r="E850" s="43"/>
      <c r="F850" s="43"/>
      <c r="G850" s="43"/>
      <c r="H850" s="43"/>
      <c r="I850" s="43"/>
      <c r="J850" s="43"/>
      <c r="K850" s="43"/>
    </row>
    <row r="851" spans="2:11">
      <c r="B851" s="43"/>
      <c r="C851" s="43"/>
      <c r="D851" s="43"/>
      <c r="E851" s="43"/>
      <c r="F851" s="43"/>
      <c r="G851" s="43"/>
      <c r="H851" s="43"/>
      <c r="I851" s="43"/>
      <c r="J851" s="43"/>
      <c r="K851" s="43"/>
    </row>
    <row r="852" spans="2:11">
      <c r="B852" s="43"/>
      <c r="C852" s="43"/>
      <c r="D852" s="43"/>
      <c r="E852" s="43"/>
      <c r="F852" s="43"/>
      <c r="G852" s="43"/>
      <c r="H852" s="43"/>
      <c r="I852" s="43"/>
      <c r="J852" s="43"/>
      <c r="K852" s="43"/>
    </row>
    <row r="853" spans="2:11">
      <c r="B853" s="43"/>
      <c r="C853" s="43"/>
      <c r="D853" s="43"/>
      <c r="E853" s="43"/>
      <c r="F853" s="43"/>
      <c r="G853" s="43"/>
      <c r="H853" s="43"/>
      <c r="I853" s="43"/>
      <c r="J853" s="43"/>
      <c r="K853" s="43"/>
    </row>
    <row r="854" spans="2:11">
      <c r="B854" s="43"/>
      <c r="C854" s="43"/>
      <c r="D854" s="43"/>
      <c r="E854" s="43"/>
      <c r="F854" s="43"/>
      <c r="G854" s="43"/>
      <c r="H854" s="43"/>
      <c r="I854" s="43"/>
      <c r="J854" s="43"/>
      <c r="K854" s="43"/>
    </row>
    <row r="855" spans="2:11">
      <c r="B855" s="43"/>
      <c r="C855" s="43"/>
      <c r="D855" s="43"/>
      <c r="E855" s="43"/>
      <c r="F855" s="43"/>
      <c r="G855" s="43"/>
      <c r="H855" s="43"/>
      <c r="I855" s="43"/>
      <c r="J855" s="43"/>
      <c r="K855" s="43"/>
    </row>
    <row r="856" spans="2:11">
      <c r="B856" s="43"/>
      <c r="C856" s="43"/>
      <c r="D856" s="43"/>
      <c r="E856" s="43"/>
      <c r="F856" s="43"/>
      <c r="G856" s="43"/>
      <c r="H856" s="43"/>
      <c r="I856" s="43"/>
      <c r="J856" s="43"/>
      <c r="K856" s="43"/>
    </row>
    <row r="857" spans="2:11">
      <c r="B857" s="43"/>
      <c r="C857" s="43"/>
      <c r="D857" s="43"/>
      <c r="E857" s="43"/>
      <c r="F857" s="43"/>
      <c r="G857" s="43"/>
      <c r="H857" s="43"/>
      <c r="I857" s="43"/>
      <c r="J857" s="43"/>
      <c r="K857" s="43"/>
    </row>
    <row r="858" spans="2:11">
      <c r="B858" s="43"/>
      <c r="C858" s="43"/>
      <c r="D858" s="43"/>
      <c r="E858" s="43"/>
      <c r="F858" s="43"/>
      <c r="G858" s="43"/>
      <c r="H858" s="43"/>
      <c r="I858" s="43"/>
      <c r="J858" s="43"/>
      <c r="K858" s="43"/>
    </row>
    <row r="859" spans="2:11">
      <c r="B859" s="43"/>
      <c r="C859" s="43"/>
      <c r="D859" s="43"/>
      <c r="E859" s="43"/>
      <c r="F859" s="43"/>
      <c r="G859" s="43"/>
      <c r="H859" s="43"/>
      <c r="I859" s="43"/>
      <c r="J859" s="43"/>
      <c r="K859" s="43"/>
    </row>
    <row r="860" spans="2:11">
      <c r="B860" s="43"/>
      <c r="C860" s="43"/>
      <c r="D860" s="43"/>
      <c r="E860" s="43"/>
      <c r="F860" s="43"/>
      <c r="G860" s="43"/>
      <c r="H860" s="43"/>
      <c r="I860" s="43"/>
      <c r="J860" s="43"/>
      <c r="K860" s="43"/>
    </row>
    <row r="861" spans="2:11">
      <c r="B861" s="43"/>
      <c r="C861" s="43"/>
      <c r="D861" s="43"/>
      <c r="E861" s="43"/>
      <c r="F861" s="43"/>
      <c r="G861" s="43"/>
      <c r="H861" s="43"/>
      <c r="I861" s="43"/>
      <c r="J861" s="43"/>
      <c r="K861" s="43"/>
    </row>
    <row r="862" spans="2:11">
      <c r="B862" s="43"/>
      <c r="C862" s="43"/>
      <c r="D862" s="43"/>
      <c r="E862" s="43"/>
      <c r="F862" s="43"/>
      <c r="G862" s="43"/>
      <c r="H862" s="43"/>
      <c r="I862" s="43"/>
      <c r="J862" s="43"/>
      <c r="K862" s="43"/>
    </row>
    <row r="863" spans="2:11">
      <c r="B863" s="43"/>
      <c r="C863" s="43"/>
      <c r="D863" s="43"/>
      <c r="E863" s="43"/>
      <c r="F863" s="43"/>
      <c r="G863" s="43"/>
      <c r="H863" s="43"/>
      <c r="I863" s="43"/>
      <c r="J863" s="43"/>
      <c r="K863" s="43"/>
    </row>
    <row r="864" spans="2:11">
      <c r="B864" s="43"/>
      <c r="C864" s="43"/>
      <c r="D864" s="43"/>
      <c r="E864" s="43"/>
      <c r="F864" s="43"/>
      <c r="G864" s="43"/>
      <c r="H864" s="43"/>
      <c r="I864" s="43"/>
      <c r="J864" s="43"/>
      <c r="K864" s="43"/>
    </row>
    <row r="865" spans="2:11">
      <c r="B865" s="43"/>
      <c r="C865" s="43"/>
      <c r="D865" s="43"/>
      <c r="E865" s="43"/>
      <c r="F865" s="43"/>
      <c r="G865" s="43"/>
      <c r="H865" s="43"/>
      <c r="I865" s="43"/>
      <c r="J865" s="43"/>
      <c r="K865" s="43"/>
    </row>
    <row r="866" spans="2:11">
      <c r="B866" s="43"/>
      <c r="C866" s="43"/>
      <c r="D866" s="43"/>
      <c r="E866" s="43"/>
      <c r="F866" s="43"/>
      <c r="G866" s="43"/>
      <c r="H866" s="43"/>
      <c r="I866" s="43"/>
      <c r="J866" s="43"/>
      <c r="K866" s="43"/>
    </row>
    <row r="867" spans="2:11">
      <c r="B867" s="43"/>
      <c r="C867" s="43"/>
      <c r="D867" s="43"/>
      <c r="E867" s="43"/>
      <c r="F867" s="43"/>
      <c r="G867" s="43"/>
      <c r="H867" s="43"/>
      <c r="I867" s="43"/>
      <c r="J867" s="43"/>
      <c r="K867" s="43"/>
    </row>
    <row r="868" spans="2:11">
      <c r="B868" s="43"/>
      <c r="C868" s="43"/>
      <c r="D868" s="43"/>
      <c r="E868" s="43"/>
      <c r="F868" s="43"/>
      <c r="G868" s="43"/>
      <c r="H868" s="43"/>
      <c r="I868" s="43"/>
      <c r="J868" s="43"/>
      <c r="K868" s="43"/>
    </row>
    <row r="869" spans="2:11">
      <c r="B869" s="43"/>
      <c r="C869" s="43"/>
      <c r="D869" s="43"/>
      <c r="E869" s="43"/>
      <c r="F869" s="43"/>
      <c r="G869" s="43"/>
      <c r="H869" s="43"/>
      <c r="I869" s="43"/>
      <c r="J869" s="43"/>
      <c r="K869" s="43"/>
    </row>
    <row r="870" spans="2:11">
      <c r="B870" s="43"/>
      <c r="C870" s="43"/>
      <c r="D870" s="43"/>
      <c r="E870" s="43"/>
      <c r="F870" s="43"/>
      <c r="G870" s="43"/>
      <c r="H870" s="43"/>
      <c r="I870" s="43"/>
      <c r="J870" s="43"/>
      <c r="K870" s="43"/>
    </row>
    <row r="871" spans="2:11">
      <c r="B871" s="43"/>
      <c r="C871" s="43"/>
      <c r="D871" s="43"/>
      <c r="E871" s="43"/>
      <c r="F871" s="43"/>
      <c r="G871" s="43"/>
      <c r="H871" s="43"/>
      <c r="I871" s="43"/>
      <c r="J871" s="43"/>
      <c r="K871" s="43"/>
    </row>
    <row r="872" spans="2:11">
      <c r="B872" s="43"/>
      <c r="C872" s="43"/>
      <c r="D872" s="43"/>
      <c r="E872" s="43"/>
      <c r="F872" s="43"/>
      <c r="G872" s="43"/>
      <c r="H872" s="43"/>
      <c r="I872" s="43"/>
      <c r="J872" s="43"/>
      <c r="K872" s="43"/>
    </row>
    <row r="873" spans="2:11">
      <c r="B873" s="43"/>
      <c r="C873" s="43"/>
      <c r="D873" s="43"/>
      <c r="E873" s="43"/>
      <c r="F873" s="43"/>
      <c r="G873" s="43"/>
      <c r="H873" s="43"/>
      <c r="I873" s="43"/>
      <c r="J873" s="43"/>
      <c r="K873" s="43"/>
    </row>
    <row r="874" spans="2:11">
      <c r="B874" s="43"/>
      <c r="C874" s="43"/>
      <c r="D874" s="43"/>
      <c r="E874" s="43"/>
      <c r="F874" s="43"/>
      <c r="G874" s="43"/>
      <c r="H874" s="43"/>
      <c r="I874" s="43"/>
      <c r="J874" s="43"/>
      <c r="K874" s="43"/>
    </row>
    <row r="875" spans="2:11">
      <c r="B875" s="43"/>
      <c r="C875" s="43"/>
      <c r="D875" s="43"/>
      <c r="E875" s="43"/>
      <c r="F875" s="43"/>
      <c r="G875" s="43"/>
      <c r="H875" s="43"/>
      <c r="I875" s="43"/>
      <c r="J875" s="43"/>
      <c r="K875" s="43"/>
    </row>
    <row r="876" spans="2:11">
      <c r="B876" s="43"/>
      <c r="C876" s="43"/>
      <c r="D876" s="43"/>
      <c r="E876" s="43"/>
      <c r="F876" s="43"/>
      <c r="G876" s="43"/>
      <c r="H876" s="43"/>
      <c r="I876" s="43"/>
      <c r="J876" s="43"/>
      <c r="K876" s="43"/>
    </row>
    <row r="877" spans="2:11">
      <c r="B877" s="43"/>
      <c r="C877" s="43"/>
      <c r="D877" s="43"/>
      <c r="E877" s="43"/>
      <c r="F877" s="43"/>
      <c r="G877" s="43"/>
      <c r="H877" s="43"/>
      <c r="I877" s="43"/>
      <c r="J877" s="43"/>
      <c r="K877" s="43"/>
    </row>
    <row r="878" spans="2:11">
      <c r="B878" s="43"/>
      <c r="C878" s="43"/>
      <c r="D878" s="43"/>
      <c r="E878" s="43"/>
      <c r="F878" s="43"/>
      <c r="G878" s="43"/>
      <c r="H878" s="43"/>
      <c r="I878" s="43"/>
      <c r="J878" s="43"/>
      <c r="K878" s="43"/>
    </row>
    <row r="879" spans="2:11">
      <c r="B879" s="43"/>
      <c r="C879" s="43"/>
      <c r="D879" s="43"/>
      <c r="E879" s="43"/>
      <c r="F879" s="43"/>
      <c r="G879" s="43"/>
      <c r="H879" s="43"/>
      <c r="I879" s="43"/>
      <c r="J879" s="43"/>
      <c r="K879" s="43"/>
    </row>
    <row r="880" spans="2:11">
      <c r="B880" s="43"/>
      <c r="C880" s="43"/>
      <c r="D880" s="43"/>
      <c r="E880" s="43"/>
      <c r="F880" s="43"/>
      <c r="G880" s="43"/>
      <c r="H880" s="43"/>
      <c r="I880" s="43"/>
      <c r="J880" s="43"/>
      <c r="K880" s="43"/>
    </row>
    <row r="881" spans="2:11">
      <c r="B881" s="43"/>
      <c r="C881" s="43"/>
      <c r="D881" s="43"/>
      <c r="E881" s="43"/>
      <c r="F881" s="43"/>
      <c r="G881" s="43"/>
      <c r="H881" s="43"/>
      <c r="I881" s="43"/>
      <c r="J881" s="43"/>
      <c r="K881" s="43"/>
    </row>
    <row r="882" spans="2:11">
      <c r="B882" s="43"/>
      <c r="C882" s="43"/>
      <c r="D882" s="43"/>
      <c r="E882" s="43"/>
      <c r="F882" s="43"/>
      <c r="G882" s="43"/>
      <c r="H882" s="43"/>
      <c r="I882" s="43"/>
      <c r="J882" s="43"/>
      <c r="K882" s="43"/>
    </row>
    <row r="883" spans="2:11">
      <c r="B883" s="43"/>
      <c r="C883" s="43"/>
      <c r="D883" s="43"/>
      <c r="E883" s="43"/>
      <c r="F883" s="43"/>
      <c r="G883" s="43"/>
      <c r="H883" s="43"/>
      <c r="I883" s="43"/>
      <c r="J883" s="43"/>
      <c r="K883" s="43"/>
    </row>
    <row r="884" spans="2:11">
      <c r="B884" s="43"/>
      <c r="C884" s="43"/>
      <c r="D884" s="43"/>
      <c r="E884" s="43"/>
      <c r="F884" s="43"/>
      <c r="G884" s="43"/>
      <c r="H884" s="43"/>
      <c r="I884" s="43"/>
      <c r="J884" s="43"/>
      <c r="K884" s="43"/>
    </row>
    <row r="885" spans="2:11">
      <c r="B885" s="43"/>
      <c r="C885" s="43"/>
      <c r="D885" s="43"/>
      <c r="E885" s="43"/>
      <c r="F885" s="43"/>
      <c r="G885" s="43"/>
      <c r="H885" s="43"/>
      <c r="I885" s="43"/>
      <c r="J885" s="43"/>
      <c r="K885" s="43"/>
    </row>
    <row r="886" spans="2:11">
      <c r="B886" s="43"/>
      <c r="C886" s="43"/>
      <c r="D886" s="43"/>
      <c r="E886" s="43"/>
      <c r="F886" s="43"/>
      <c r="G886" s="43"/>
      <c r="H886" s="43"/>
      <c r="I886" s="43"/>
      <c r="J886" s="43"/>
      <c r="K886" s="43"/>
    </row>
    <row r="887" spans="2:11">
      <c r="B887" s="43"/>
      <c r="C887" s="43"/>
      <c r="D887" s="43"/>
      <c r="E887" s="43"/>
      <c r="F887" s="43"/>
      <c r="G887" s="43"/>
      <c r="H887" s="43"/>
      <c r="I887" s="43"/>
      <c r="J887" s="43"/>
      <c r="K887" s="43"/>
    </row>
    <row r="888" spans="2:11">
      <c r="B888" s="43"/>
      <c r="C888" s="43"/>
      <c r="D888" s="43"/>
      <c r="E888" s="43"/>
      <c r="F888" s="43"/>
      <c r="G888" s="43"/>
      <c r="H888" s="43"/>
      <c r="I888" s="43"/>
      <c r="J888" s="43"/>
      <c r="K888" s="43"/>
    </row>
    <row r="889" spans="2:11">
      <c r="B889" s="43"/>
      <c r="C889" s="43"/>
      <c r="D889" s="43"/>
      <c r="E889" s="43"/>
      <c r="F889" s="43"/>
      <c r="G889" s="43"/>
      <c r="H889" s="43"/>
      <c r="I889" s="43"/>
      <c r="J889" s="43"/>
      <c r="K889" s="43"/>
    </row>
    <row r="890" spans="2:11">
      <c r="B890" s="43"/>
      <c r="C890" s="43"/>
      <c r="D890" s="43"/>
      <c r="E890" s="43"/>
      <c r="F890" s="43"/>
      <c r="G890" s="43"/>
      <c r="H890" s="43"/>
      <c r="I890" s="43"/>
      <c r="J890" s="43"/>
      <c r="K890" s="43"/>
    </row>
    <row r="891" spans="2:11">
      <c r="B891" s="43"/>
      <c r="C891" s="43"/>
      <c r="D891" s="43"/>
      <c r="E891" s="43"/>
      <c r="F891" s="43"/>
      <c r="G891" s="43"/>
      <c r="H891" s="43"/>
      <c r="I891" s="43"/>
      <c r="J891" s="43"/>
      <c r="K891" s="43"/>
    </row>
    <row r="892" spans="2:11">
      <c r="B892" s="43"/>
      <c r="C892" s="43"/>
      <c r="D892" s="43"/>
      <c r="E892" s="43"/>
      <c r="F892" s="43"/>
      <c r="G892" s="43"/>
      <c r="H892" s="43"/>
      <c r="I892" s="43"/>
      <c r="J892" s="43"/>
      <c r="K892" s="43"/>
    </row>
    <row r="893" spans="2:11">
      <c r="B893" s="43"/>
      <c r="C893" s="43"/>
      <c r="D893" s="43"/>
      <c r="E893" s="43"/>
      <c r="F893" s="43"/>
      <c r="G893" s="43"/>
      <c r="H893" s="43"/>
      <c r="I893" s="43"/>
      <c r="J893" s="43"/>
      <c r="K893" s="43"/>
    </row>
    <row r="894" spans="2:11">
      <c r="B894" s="43"/>
      <c r="C894" s="43"/>
      <c r="D894" s="43"/>
      <c r="E894" s="43"/>
      <c r="F894" s="43"/>
      <c r="G894" s="43"/>
      <c r="H894" s="43"/>
      <c r="I894" s="43"/>
      <c r="J894" s="43"/>
      <c r="K894" s="43"/>
    </row>
    <row r="895" spans="2:11">
      <c r="B895" s="43"/>
      <c r="C895" s="43"/>
      <c r="D895" s="43"/>
      <c r="E895" s="43"/>
      <c r="F895" s="43"/>
      <c r="G895" s="43"/>
      <c r="H895" s="43"/>
      <c r="I895" s="43"/>
      <c r="J895" s="43"/>
      <c r="K895" s="43"/>
    </row>
    <row r="896" spans="2:11">
      <c r="B896" s="43"/>
      <c r="C896" s="43"/>
      <c r="D896" s="43"/>
      <c r="E896" s="43"/>
      <c r="F896" s="43"/>
      <c r="G896" s="43"/>
      <c r="H896" s="43"/>
      <c r="I896" s="43"/>
      <c r="J896" s="43"/>
      <c r="K896" s="43"/>
    </row>
    <row r="897" spans="2:11">
      <c r="B897" s="43"/>
      <c r="C897" s="43"/>
      <c r="D897" s="43"/>
      <c r="E897" s="43"/>
      <c r="F897" s="43"/>
      <c r="G897" s="43"/>
      <c r="H897" s="43"/>
      <c r="I897" s="43"/>
      <c r="J897" s="43"/>
      <c r="K897" s="43"/>
    </row>
    <row r="898" spans="2:11">
      <c r="B898" s="43"/>
      <c r="C898" s="43"/>
      <c r="D898" s="43"/>
      <c r="E898" s="43"/>
      <c r="F898" s="43"/>
      <c r="G898" s="43"/>
      <c r="H898" s="43"/>
      <c r="I898" s="43"/>
      <c r="J898" s="43"/>
      <c r="K898" s="43"/>
    </row>
    <row r="899" spans="2:11">
      <c r="B899" s="43"/>
      <c r="C899" s="43"/>
      <c r="D899" s="43"/>
      <c r="E899" s="43"/>
      <c r="F899" s="43"/>
      <c r="G899" s="43"/>
      <c r="H899" s="43"/>
      <c r="I899" s="43"/>
      <c r="J899" s="43"/>
      <c r="K899" s="43"/>
    </row>
    <row r="900" spans="2:11">
      <c r="B900" s="43"/>
      <c r="C900" s="43"/>
      <c r="D900" s="43"/>
      <c r="E900" s="43"/>
      <c r="F900" s="43"/>
      <c r="G900" s="43"/>
      <c r="H900" s="43"/>
      <c r="I900" s="43"/>
      <c r="J900" s="43"/>
      <c r="K900" s="43"/>
    </row>
    <row r="901" spans="2:11">
      <c r="B901" s="43"/>
      <c r="C901" s="43"/>
      <c r="D901" s="43"/>
      <c r="E901" s="43"/>
      <c r="F901" s="43"/>
      <c r="G901" s="43"/>
      <c r="H901" s="43"/>
      <c r="I901" s="43"/>
      <c r="J901" s="43"/>
      <c r="K901" s="43"/>
    </row>
    <row r="902" spans="2:11">
      <c r="B902" s="43"/>
      <c r="C902" s="43"/>
      <c r="D902" s="43"/>
      <c r="E902" s="43"/>
      <c r="F902" s="43"/>
      <c r="G902" s="43"/>
      <c r="H902" s="43"/>
      <c r="I902" s="43"/>
      <c r="J902" s="43"/>
      <c r="K902" s="43"/>
    </row>
    <row r="903" spans="2:11">
      <c r="B903" s="43"/>
      <c r="C903" s="43"/>
      <c r="D903" s="43"/>
      <c r="E903" s="43"/>
      <c r="F903" s="43"/>
      <c r="G903" s="43"/>
      <c r="H903" s="43"/>
      <c r="I903" s="43"/>
      <c r="J903" s="43"/>
      <c r="K903" s="43"/>
    </row>
    <row r="904" spans="2:11">
      <c r="B904" s="43"/>
      <c r="C904" s="43"/>
      <c r="D904" s="43"/>
      <c r="E904" s="43"/>
      <c r="F904" s="43"/>
      <c r="G904" s="43"/>
      <c r="H904" s="43"/>
      <c r="I904" s="43"/>
      <c r="J904" s="43"/>
      <c r="K904" s="43"/>
    </row>
    <row r="905" spans="2:11">
      <c r="B905" s="43"/>
      <c r="C905" s="43"/>
      <c r="D905" s="43"/>
      <c r="E905" s="43"/>
      <c r="F905" s="43"/>
      <c r="G905" s="43"/>
      <c r="H905" s="43"/>
      <c r="I905" s="43"/>
      <c r="J905" s="43"/>
      <c r="K905" s="43"/>
    </row>
    <row r="906" spans="2:11">
      <c r="B906" s="43"/>
      <c r="C906" s="43"/>
      <c r="D906" s="43"/>
      <c r="E906" s="43"/>
      <c r="F906" s="43"/>
      <c r="G906" s="43"/>
      <c r="H906" s="43"/>
      <c r="I906" s="43"/>
      <c r="J906" s="43"/>
      <c r="K906" s="43"/>
    </row>
    <row r="907" spans="2:11">
      <c r="B907" s="43"/>
      <c r="C907" s="43"/>
      <c r="D907" s="43"/>
      <c r="E907" s="43"/>
      <c r="F907" s="43"/>
      <c r="G907" s="43"/>
      <c r="H907" s="43"/>
      <c r="I907" s="43"/>
      <c r="J907" s="43"/>
      <c r="K907" s="43"/>
    </row>
    <row r="908" spans="2:11">
      <c r="B908" s="43"/>
      <c r="C908" s="43"/>
      <c r="D908" s="43"/>
      <c r="E908" s="43"/>
      <c r="F908" s="43"/>
      <c r="G908" s="43"/>
      <c r="H908" s="43"/>
      <c r="I908" s="43"/>
      <c r="J908" s="43"/>
      <c r="K908" s="43"/>
    </row>
    <row r="909" spans="2:11">
      <c r="B909" s="43"/>
      <c r="C909" s="43"/>
      <c r="D909" s="43"/>
      <c r="E909" s="43"/>
      <c r="F909" s="43"/>
      <c r="G909" s="43"/>
      <c r="H909" s="43"/>
      <c r="I909" s="43"/>
      <c r="J909" s="43"/>
      <c r="K909" s="43"/>
    </row>
    <row r="910" spans="2:11">
      <c r="B910" s="43"/>
      <c r="C910" s="43"/>
      <c r="D910" s="43"/>
      <c r="E910" s="43"/>
      <c r="F910" s="43"/>
      <c r="G910" s="43"/>
      <c r="H910" s="43"/>
      <c r="I910" s="43"/>
      <c r="J910" s="43"/>
      <c r="K910" s="43"/>
    </row>
    <row r="911" spans="2:11">
      <c r="B911" s="43"/>
      <c r="C911" s="43"/>
      <c r="D911" s="43"/>
      <c r="E911" s="43"/>
      <c r="F911" s="43"/>
      <c r="G911" s="43"/>
      <c r="H911" s="43"/>
      <c r="I911" s="43"/>
      <c r="J911" s="43"/>
      <c r="K911" s="43"/>
    </row>
    <row r="912" spans="2:11">
      <c r="B912" s="43"/>
      <c r="C912" s="43"/>
      <c r="D912" s="43"/>
      <c r="E912" s="43"/>
      <c r="F912" s="43"/>
      <c r="G912" s="43"/>
      <c r="H912" s="43"/>
      <c r="I912" s="43"/>
      <c r="J912" s="43"/>
      <c r="K912" s="43"/>
    </row>
    <row r="913" spans="2:11">
      <c r="B913" s="43"/>
      <c r="C913" s="43"/>
      <c r="D913" s="43"/>
      <c r="E913" s="43"/>
      <c r="F913" s="43"/>
      <c r="G913" s="43"/>
      <c r="H913" s="43"/>
      <c r="I913" s="43"/>
      <c r="J913" s="43"/>
      <c r="K913" s="43"/>
    </row>
    <row r="914" spans="2:11">
      <c r="B914" s="43"/>
      <c r="C914" s="43"/>
      <c r="D914" s="43"/>
      <c r="E914" s="43"/>
      <c r="F914" s="43"/>
      <c r="G914" s="43"/>
      <c r="H914" s="43"/>
      <c r="I914" s="43"/>
      <c r="J914" s="43"/>
      <c r="K914" s="43"/>
    </row>
    <row r="915" spans="2:11">
      <c r="B915" s="43"/>
      <c r="C915" s="43"/>
      <c r="D915" s="43"/>
      <c r="E915" s="43"/>
      <c r="F915" s="43"/>
      <c r="G915" s="43"/>
      <c r="H915" s="43"/>
      <c r="I915" s="43"/>
      <c r="J915" s="43"/>
      <c r="K915" s="43"/>
    </row>
    <row r="916" spans="2:11">
      <c r="B916" s="43"/>
      <c r="C916" s="43"/>
      <c r="D916" s="43"/>
      <c r="E916" s="43"/>
      <c r="F916" s="43"/>
      <c r="G916" s="43"/>
      <c r="H916" s="43"/>
      <c r="I916" s="43"/>
      <c r="J916" s="43"/>
      <c r="K916" s="43"/>
    </row>
    <row r="917" spans="2:11">
      <c r="B917" s="43"/>
      <c r="C917" s="43"/>
      <c r="D917" s="43"/>
      <c r="E917" s="43"/>
      <c r="F917" s="43"/>
      <c r="G917" s="43"/>
      <c r="H917" s="43"/>
      <c r="I917" s="43"/>
      <c r="J917" s="43"/>
      <c r="K917" s="43"/>
    </row>
    <row r="918" spans="2:11">
      <c r="B918" s="43"/>
      <c r="C918" s="43"/>
      <c r="D918" s="43"/>
      <c r="E918" s="43"/>
      <c r="F918" s="43"/>
      <c r="G918" s="43"/>
      <c r="H918" s="43"/>
      <c r="I918" s="43"/>
      <c r="J918" s="43"/>
      <c r="K918" s="43"/>
    </row>
    <row r="919" spans="2:11">
      <c r="B919" s="43"/>
      <c r="C919" s="43"/>
      <c r="D919" s="43"/>
      <c r="E919" s="43"/>
      <c r="F919" s="43"/>
      <c r="G919" s="43"/>
      <c r="H919" s="43"/>
      <c r="I919" s="43"/>
      <c r="J919" s="43"/>
      <c r="K919" s="43"/>
    </row>
    <row r="920" spans="2:11">
      <c r="B920" s="43"/>
      <c r="C920" s="43"/>
      <c r="D920" s="43"/>
      <c r="E920" s="43"/>
      <c r="F920" s="43"/>
      <c r="G920" s="43"/>
      <c r="H920" s="43"/>
      <c r="I920" s="43"/>
      <c r="J920" s="43"/>
      <c r="K920" s="43"/>
    </row>
    <row r="921" spans="2:11">
      <c r="B921" s="43"/>
      <c r="C921" s="43"/>
      <c r="D921" s="43"/>
      <c r="E921" s="43"/>
      <c r="F921" s="43"/>
      <c r="G921" s="43"/>
      <c r="H921" s="43"/>
      <c r="I921" s="43"/>
      <c r="J921" s="43"/>
      <c r="K921" s="43"/>
    </row>
    <row r="922" spans="2:11">
      <c r="B922" s="43"/>
      <c r="C922" s="43"/>
      <c r="D922" s="43"/>
      <c r="E922" s="43"/>
      <c r="F922" s="43"/>
      <c r="G922" s="43"/>
      <c r="H922" s="43"/>
      <c r="I922" s="43"/>
      <c r="J922" s="43"/>
      <c r="K922" s="43"/>
    </row>
    <row r="923" spans="2:11">
      <c r="B923" s="43"/>
      <c r="C923" s="43"/>
      <c r="D923" s="43"/>
      <c r="E923" s="43"/>
      <c r="F923" s="43"/>
      <c r="G923" s="43"/>
      <c r="H923" s="43"/>
      <c r="I923" s="43"/>
      <c r="J923" s="43"/>
      <c r="K923" s="43"/>
    </row>
    <row r="924" spans="2:11">
      <c r="B924" s="43"/>
      <c r="C924" s="43"/>
      <c r="D924" s="43"/>
      <c r="E924" s="43"/>
      <c r="F924" s="43"/>
      <c r="G924" s="43"/>
      <c r="H924" s="43"/>
      <c r="I924" s="43"/>
      <c r="J924" s="43"/>
      <c r="K924" s="43"/>
    </row>
    <row r="925" spans="2:11">
      <c r="B925" s="43"/>
      <c r="C925" s="43"/>
      <c r="D925" s="43"/>
      <c r="E925" s="43"/>
      <c r="F925" s="43"/>
      <c r="G925" s="43"/>
      <c r="H925" s="43"/>
      <c r="I925" s="43"/>
      <c r="J925" s="43"/>
      <c r="K925" s="43"/>
    </row>
    <row r="926" spans="2:11">
      <c r="B926" s="43"/>
      <c r="C926" s="43"/>
      <c r="D926" s="43"/>
      <c r="E926" s="43"/>
      <c r="F926" s="43"/>
      <c r="G926" s="43"/>
      <c r="H926" s="43"/>
      <c r="I926" s="43"/>
      <c r="J926" s="43"/>
      <c r="K926" s="43"/>
    </row>
    <row r="927" spans="2:11">
      <c r="B927" s="43"/>
      <c r="C927" s="43"/>
      <c r="D927" s="43"/>
      <c r="E927" s="43"/>
      <c r="F927" s="43"/>
      <c r="G927" s="43"/>
      <c r="H927" s="43"/>
      <c r="I927" s="43"/>
      <c r="J927" s="43"/>
      <c r="K927" s="43"/>
    </row>
    <row r="928" spans="2:11">
      <c r="B928" s="43"/>
      <c r="C928" s="43"/>
      <c r="D928" s="43"/>
      <c r="E928" s="43"/>
      <c r="F928" s="43"/>
      <c r="G928" s="43"/>
      <c r="H928" s="43"/>
      <c r="I928" s="43"/>
      <c r="J928" s="43"/>
      <c r="K928" s="43"/>
    </row>
    <row r="929" spans="2:11">
      <c r="B929" s="43"/>
      <c r="C929" s="43"/>
      <c r="D929" s="43"/>
      <c r="E929" s="43"/>
      <c r="F929" s="43"/>
      <c r="G929" s="43"/>
      <c r="H929" s="43"/>
      <c r="I929" s="43"/>
      <c r="J929" s="43"/>
      <c r="K929" s="43"/>
    </row>
    <row r="930" spans="2:11">
      <c r="B930" s="43"/>
      <c r="C930" s="43"/>
      <c r="D930" s="43"/>
      <c r="E930" s="43"/>
      <c r="F930" s="43"/>
      <c r="G930" s="43"/>
      <c r="H930" s="43"/>
      <c r="I930" s="43"/>
      <c r="J930" s="43"/>
      <c r="K930" s="43"/>
    </row>
    <row r="931" spans="2:11">
      <c r="B931" s="43"/>
      <c r="C931" s="43"/>
      <c r="D931" s="43"/>
      <c r="E931" s="43"/>
      <c r="F931" s="43"/>
      <c r="G931" s="43"/>
      <c r="H931" s="43"/>
      <c r="I931" s="43"/>
      <c r="J931" s="43"/>
      <c r="K931" s="43"/>
    </row>
    <row r="932" spans="2:11">
      <c r="B932" s="43"/>
      <c r="C932" s="43"/>
      <c r="D932" s="43"/>
      <c r="E932" s="43"/>
      <c r="F932" s="43"/>
      <c r="G932" s="43"/>
      <c r="H932" s="43"/>
      <c r="I932" s="43"/>
      <c r="J932" s="43"/>
      <c r="K932" s="43"/>
    </row>
    <row r="933" spans="2:11">
      <c r="B933" s="43"/>
      <c r="C933" s="43"/>
      <c r="D933" s="43"/>
      <c r="E933" s="43"/>
      <c r="F933" s="43"/>
      <c r="G933" s="43"/>
      <c r="H933" s="43"/>
      <c r="I933" s="43"/>
      <c r="J933" s="43"/>
      <c r="K933" s="43"/>
    </row>
    <row r="934" spans="2:11">
      <c r="B934" s="43"/>
      <c r="C934" s="43"/>
      <c r="D934" s="43"/>
      <c r="E934" s="43"/>
      <c r="F934" s="43"/>
      <c r="G934" s="43"/>
      <c r="H934" s="43"/>
      <c r="I934" s="43"/>
      <c r="J934" s="43"/>
      <c r="K934" s="43"/>
    </row>
    <row r="935" spans="2:11">
      <c r="B935" s="43"/>
      <c r="C935" s="43"/>
      <c r="D935" s="43"/>
      <c r="E935" s="43"/>
      <c r="F935" s="43"/>
      <c r="G935" s="43"/>
      <c r="H935" s="43"/>
      <c r="I935" s="43"/>
      <c r="J935" s="43"/>
      <c r="K935" s="43"/>
    </row>
    <row r="936" spans="2:11">
      <c r="B936" s="43"/>
      <c r="C936" s="43"/>
      <c r="D936" s="43"/>
      <c r="E936" s="43"/>
      <c r="F936" s="43"/>
      <c r="G936" s="43"/>
      <c r="H936" s="43"/>
      <c r="I936" s="43"/>
      <c r="J936" s="43"/>
      <c r="K936" s="43"/>
    </row>
    <row r="937" spans="2:11">
      <c r="B937" s="43"/>
      <c r="C937" s="43"/>
      <c r="D937" s="43"/>
      <c r="E937" s="43"/>
      <c r="F937" s="43"/>
      <c r="G937" s="43"/>
      <c r="H937" s="43"/>
      <c r="I937" s="43"/>
      <c r="J937" s="43"/>
      <c r="K937" s="43"/>
    </row>
    <row r="938" spans="2:11">
      <c r="B938" s="43"/>
      <c r="C938" s="43"/>
      <c r="D938" s="43"/>
      <c r="E938" s="43"/>
      <c r="F938" s="43"/>
      <c r="G938" s="43"/>
      <c r="H938" s="43"/>
      <c r="I938" s="43"/>
      <c r="J938" s="43"/>
      <c r="K938" s="43"/>
    </row>
    <row r="939" spans="2:11">
      <c r="B939" s="43"/>
      <c r="C939" s="43"/>
      <c r="D939" s="43"/>
      <c r="E939" s="43"/>
      <c r="F939" s="43"/>
      <c r="G939" s="43"/>
      <c r="H939" s="43"/>
      <c r="I939" s="43"/>
      <c r="J939" s="43"/>
      <c r="K939" s="43"/>
    </row>
    <row r="940" spans="2:11">
      <c r="B940" s="43"/>
      <c r="C940" s="43"/>
      <c r="D940" s="43"/>
      <c r="E940" s="43"/>
      <c r="F940" s="43"/>
      <c r="G940" s="43"/>
      <c r="H940" s="43"/>
      <c r="I940" s="43"/>
      <c r="J940" s="43"/>
      <c r="K940" s="43"/>
    </row>
    <row r="941" spans="2:11">
      <c r="B941" s="43"/>
      <c r="C941" s="43"/>
      <c r="D941" s="43"/>
      <c r="E941" s="43"/>
      <c r="F941" s="43"/>
      <c r="G941" s="43"/>
      <c r="H941" s="43"/>
      <c r="I941" s="43"/>
      <c r="J941" s="43"/>
      <c r="K941" s="43"/>
    </row>
    <row r="942" spans="2:11">
      <c r="B942" s="43"/>
      <c r="C942" s="43"/>
      <c r="D942" s="43"/>
      <c r="E942" s="43"/>
      <c r="F942" s="43"/>
      <c r="G942" s="43"/>
      <c r="H942" s="43"/>
      <c r="I942" s="43"/>
      <c r="J942" s="43"/>
      <c r="K942" s="43"/>
    </row>
    <row r="943" spans="2:11">
      <c r="B943" s="43"/>
      <c r="C943" s="43"/>
      <c r="D943" s="43"/>
      <c r="E943" s="43"/>
      <c r="F943" s="43"/>
      <c r="G943" s="43"/>
      <c r="H943" s="43"/>
      <c r="I943" s="43"/>
      <c r="J943" s="43"/>
      <c r="K943" s="43"/>
    </row>
    <row r="944" spans="2:11">
      <c r="B944" s="43"/>
      <c r="C944" s="43"/>
      <c r="D944" s="43"/>
      <c r="E944" s="43"/>
      <c r="F944" s="43"/>
      <c r="G944" s="43"/>
      <c r="H944" s="43"/>
      <c r="I944" s="43"/>
      <c r="J944" s="43"/>
      <c r="K944" s="43"/>
    </row>
    <row r="945" spans="2:11">
      <c r="B945" s="43"/>
      <c r="C945" s="43"/>
      <c r="D945" s="43"/>
      <c r="E945" s="43"/>
      <c r="F945" s="43"/>
      <c r="G945" s="43"/>
      <c r="H945" s="43"/>
      <c r="I945" s="43"/>
      <c r="J945" s="43"/>
      <c r="K945" s="43"/>
    </row>
    <row r="946" spans="2:11">
      <c r="B946" s="43"/>
      <c r="C946" s="43"/>
      <c r="D946" s="43"/>
      <c r="E946" s="43"/>
      <c r="F946" s="43"/>
      <c r="G946" s="43"/>
      <c r="H946" s="43"/>
      <c r="I946" s="43"/>
      <c r="J946" s="43"/>
      <c r="K946" s="43"/>
    </row>
    <row r="947" spans="2:11">
      <c r="B947" s="43"/>
      <c r="C947" s="43"/>
      <c r="D947" s="43"/>
      <c r="E947" s="43"/>
      <c r="F947" s="43"/>
      <c r="G947" s="43"/>
      <c r="H947" s="43"/>
      <c r="I947" s="43"/>
      <c r="J947" s="43"/>
      <c r="K947" s="43"/>
    </row>
    <row r="948" spans="2:11">
      <c r="B948" s="43"/>
      <c r="C948" s="43"/>
      <c r="D948" s="43"/>
      <c r="E948" s="43"/>
      <c r="F948" s="43"/>
      <c r="G948" s="43"/>
      <c r="H948" s="43"/>
      <c r="I948" s="43"/>
      <c r="J948" s="43"/>
      <c r="K948" s="43"/>
    </row>
    <row r="949" spans="2:11">
      <c r="B949" s="43"/>
      <c r="C949" s="43"/>
      <c r="D949" s="43"/>
      <c r="E949" s="43"/>
      <c r="F949" s="43"/>
      <c r="G949" s="43"/>
      <c r="H949" s="43"/>
      <c r="I949" s="43"/>
      <c r="J949" s="43"/>
      <c r="K949" s="43"/>
    </row>
    <row r="950" spans="2:11">
      <c r="B950" s="43"/>
      <c r="C950" s="43"/>
      <c r="D950" s="43"/>
      <c r="E950" s="43"/>
      <c r="F950" s="43"/>
      <c r="G950" s="43"/>
      <c r="H950" s="43"/>
      <c r="I950" s="43"/>
      <c r="J950" s="43"/>
      <c r="K950" s="43"/>
    </row>
    <row r="951" spans="2:11">
      <c r="B951" s="43"/>
      <c r="C951" s="43"/>
      <c r="D951" s="43"/>
      <c r="E951" s="43"/>
      <c r="F951" s="43"/>
      <c r="G951" s="43"/>
      <c r="H951" s="43"/>
      <c r="I951" s="43"/>
      <c r="J951" s="43"/>
      <c r="K951" s="43"/>
    </row>
    <row r="952" spans="2:11">
      <c r="B952" s="43"/>
      <c r="C952" s="43"/>
      <c r="D952" s="43"/>
      <c r="E952" s="43"/>
      <c r="F952" s="43"/>
      <c r="G952" s="43"/>
      <c r="H952" s="43"/>
      <c r="I952" s="43"/>
      <c r="J952" s="43"/>
      <c r="K952" s="43"/>
    </row>
    <row r="953" spans="2:11">
      <c r="B953" s="43"/>
      <c r="C953" s="43"/>
      <c r="D953" s="43"/>
      <c r="E953" s="43"/>
      <c r="F953" s="43"/>
      <c r="G953" s="43"/>
      <c r="H953" s="43"/>
      <c r="I953" s="43"/>
      <c r="J953" s="43"/>
      <c r="K953" s="43"/>
    </row>
    <row r="954" spans="2:11">
      <c r="B954" s="43"/>
      <c r="C954" s="43"/>
      <c r="D954" s="43"/>
      <c r="E954" s="43"/>
      <c r="F954" s="43"/>
      <c r="G954" s="43"/>
      <c r="H954" s="43"/>
      <c r="I954" s="43"/>
      <c r="J954" s="43"/>
      <c r="K954" s="43"/>
    </row>
    <row r="955" spans="2:11">
      <c r="B955" s="43"/>
      <c r="C955" s="43"/>
      <c r="D955" s="43"/>
      <c r="E955" s="43"/>
      <c r="F955" s="43"/>
      <c r="G955" s="43"/>
      <c r="H955" s="43"/>
      <c r="I955" s="43"/>
      <c r="J955" s="43"/>
      <c r="K955" s="43"/>
    </row>
    <row r="956" spans="2:11">
      <c r="B956" s="43"/>
      <c r="C956" s="43"/>
      <c r="D956" s="43"/>
      <c r="E956" s="43"/>
      <c r="F956" s="43"/>
      <c r="G956" s="43"/>
      <c r="H956" s="43"/>
      <c r="I956" s="43"/>
      <c r="J956" s="43"/>
      <c r="K956" s="43"/>
    </row>
    <row r="957" spans="2:11">
      <c r="B957" s="43"/>
      <c r="C957" s="43"/>
      <c r="D957" s="43"/>
      <c r="E957" s="43"/>
      <c r="F957" s="43"/>
      <c r="G957" s="43"/>
      <c r="H957" s="43"/>
      <c r="I957" s="43"/>
      <c r="J957" s="43"/>
      <c r="K957" s="43"/>
    </row>
    <row r="958" spans="2:11">
      <c r="B958" s="43"/>
      <c r="C958" s="43"/>
      <c r="D958" s="43"/>
      <c r="E958" s="43"/>
      <c r="F958" s="43"/>
      <c r="G958" s="43"/>
      <c r="H958" s="43"/>
      <c r="I958" s="43"/>
      <c r="J958" s="43"/>
      <c r="K958" s="43"/>
    </row>
    <row r="959" spans="2:11">
      <c r="B959" s="43"/>
      <c r="C959" s="43"/>
      <c r="D959" s="43"/>
      <c r="E959" s="43"/>
      <c r="F959" s="43"/>
      <c r="G959" s="43"/>
      <c r="H959" s="43"/>
      <c r="I959" s="43"/>
      <c r="J959" s="43"/>
      <c r="K959" s="43"/>
    </row>
    <row r="960" spans="2:11">
      <c r="B960" s="43"/>
      <c r="C960" s="43"/>
      <c r="D960" s="43"/>
      <c r="E960" s="43"/>
      <c r="F960" s="43"/>
      <c r="G960" s="43"/>
      <c r="H960" s="43"/>
      <c r="I960" s="43"/>
      <c r="J960" s="43"/>
      <c r="K960" s="43"/>
    </row>
    <row r="961" spans="2:11">
      <c r="B961" s="43"/>
      <c r="C961" s="43"/>
      <c r="D961" s="43"/>
      <c r="E961" s="43"/>
      <c r="F961" s="43"/>
      <c r="G961" s="43"/>
      <c r="H961" s="43"/>
      <c r="I961" s="43"/>
      <c r="J961" s="43"/>
      <c r="K961" s="43"/>
    </row>
    <row r="962" spans="2:11">
      <c r="B962" s="43"/>
      <c r="C962" s="43"/>
      <c r="D962" s="43"/>
      <c r="E962" s="43"/>
      <c r="F962" s="43"/>
      <c r="G962" s="43"/>
      <c r="H962" s="43"/>
      <c r="I962" s="43"/>
      <c r="J962" s="43"/>
      <c r="K962" s="43"/>
    </row>
    <row r="963" spans="2:11">
      <c r="B963" s="43"/>
      <c r="C963" s="43"/>
      <c r="D963" s="43"/>
      <c r="E963" s="43"/>
      <c r="F963" s="43"/>
      <c r="G963" s="43"/>
      <c r="H963" s="43"/>
      <c r="I963" s="43"/>
      <c r="J963" s="43"/>
      <c r="K963" s="43"/>
    </row>
    <row r="964" spans="2:11">
      <c r="B964" s="43"/>
      <c r="C964" s="43"/>
      <c r="D964" s="43"/>
      <c r="E964" s="43"/>
      <c r="F964" s="43"/>
      <c r="G964" s="43"/>
      <c r="H964" s="43"/>
      <c r="I964" s="43"/>
      <c r="J964" s="43"/>
      <c r="K964" s="43"/>
    </row>
    <row r="965" spans="2:11">
      <c r="B965" s="43"/>
      <c r="C965" s="43"/>
      <c r="D965" s="43"/>
      <c r="E965" s="43"/>
      <c r="F965" s="43"/>
      <c r="G965" s="43"/>
      <c r="H965" s="43"/>
      <c r="I965" s="43"/>
      <c r="J965" s="43"/>
      <c r="K965" s="43"/>
    </row>
    <row r="966" spans="2:11">
      <c r="B966" s="43"/>
      <c r="C966" s="43"/>
      <c r="D966" s="43"/>
      <c r="E966" s="43"/>
      <c r="F966" s="43"/>
      <c r="G966" s="43"/>
      <c r="H966" s="43"/>
      <c r="I966" s="43"/>
      <c r="J966" s="43"/>
      <c r="K966" s="43"/>
    </row>
    <row r="967" spans="2:11">
      <c r="B967" s="43"/>
      <c r="C967" s="43"/>
      <c r="D967" s="43"/>
      <c r="E967" s="43"/>
      <c r="F967" s="43"/>
      <c r="G967" s="43"/>
      <c r="H967" s="43"/>
      <c r="I967" s="43"/>
      <c r="J967" s="43"/>
      <c r="K967" s="43"/>
    </row>
    <row r="968" spans="2:11">
      <c r="B968" s="43"/>
      <c r="C968" s="43"/>
      <c r="D968" s="43"/>
      <c r="E968" s="43"/>
      <c r="F968" s="43"/>
      <c r="G968" s="43"/>
      <c r="H968" s="43"/>
      <c r="I968" s="43"/>
      <c r="J968" s="43"/>
      <c r="K968" s="43"/>
    </row>
    <row r="969" spans="2:11">
      <c r="B969" s="43"/>
      <c r="C969" s="43"/>
      <c r="D969" s="43"/>
      <c r="E969" s="43"/>
      <c r="F969" s="43"/>
      <c r="G969" s="43"/>
      <c r="H969" s="43"/>
      <c r="I969" s="43"/>
      <c r="J969" s="43"/>
      <c r="K969" s="43"/>
    </row>
    <row r="970" spans="2:11">
      <c r="B970" s="43"/>
      <c r="C970" s="43"/>
      <c r="D970" s="43"/>
      <c r="E970" s="43"/>
      <c r="F970" s="43"/>
      <c r="G970" s="43"/>
      <c r="H970" s="43"/>
      <c r="I970" s="43"/>
      <c r="J970" s="43"/>
      <c r="K970" s="43"/>
    </row>
    <row r="971" spans="2:11">
      <c r="B971" s="43"/>
      <c r="C971" s="43"/>
      <c r="D971" s="43"/>
      <c r="E971" s="43"/>
      <c r="F971" s="43"/>
      <c r="G971" s="43"/>
      <c r="H971" s="43"/>
      <c r="I971" s="43"/>
      <c r="J971" s="43"/>
      <c r="K971" s="43"/>
    </row>
    <row r="972" spans="2:11">
      <c r="B972" s="43"/>
      <c r="C972" s="43"/>
      <c r="D972" s="43"/>
      <c r="E972" s="43"/>
      <c r="F972" s="43"/>
      <c r="G972" s="43"/>
      <c r="H972" s="43"/>
      <c r="I972" s="43"/>
      <c r="J972" s="43"/>
      <c r="K972" s="43"/>
    </row>
    <row r="973" spans="2:11">
      <c r="B973" s="43"/>
      <c r="C973" s="43"/>
      <c r="D973" s="43"/>
      <c r="E973" s="43"/>
      <c r="F973" s="43"/>
      <c r="G973" s="43"/>
      <c r="H973" s="43"/>
      <c r="I973" s="43"/>
      <c r="J973" s="43"/>
      <c r="K973" s="43"/>
    </row>
    <row r="974" spans="2:11">
      <c r="B974" s="43"/>
      <c r="C974" s="43"/>
      <c r="D974" s="43"/>
      <c r="E974" s="43"/>
      <c r="F974" s="43"/>
      <c r="G974" s="43"/>
      <c r="H974" s="43"/>
      <c r="I974" s="43"/>
      <c r="J974" s="43"/>
      <c r="K974" s="43"/>
    </row>
    <row r="975" spans="2:11">
      <c r="B975" s="43"/>
      <c r="C975" s="43"/>
      <c r="D975" s="43"/>
      <c r="E975" s="43"/>
      <c r="F975" s="43"/>
      <c r="G975" s="43"/>
      <c r="H975" s="43"/>
      <c r="I975" s="43"/>
      <c r="J975" s="43"/>
      <c r="K975" s="43"/>
    </row>
    <row r="976" spans="2:11">
      <c r="B976" s="43"/>
      <c r="C976" s="43"/>
      <c r="D976" s="43"/>
      <c r="E976" s="43"/>
      <c r="F976" s="43"/>
      <c r="G976" s="43"/>
      <c r="H976" s="43"/>
      <c r="I976" s="43"/>
      <c r="J976" s="43"/>
      <c r="K976" s="43"/>
    </row>
    <row r="977" spans="2:11">
      <c r="B977" s="43"/>
      <c r="C977" s="43"/>
      <c r="D977" s="43"/>
      <c r="E977" s="43"/>
      <c r="F977" s="43"/>
      <c r="G977" s="43"/>
      <c r="H977" s="43"/>
      <c r="I977" s="43"/>
      <c r="J977" s="43"/>
      <c r="K977" s="43"/>
    </row>
    <row r="978" spans="2:11">
      <c r="B978" s="43"/>
      <c r="C978" s="43"/>
      <c r="D978" s="43"/>
      <c r="E978" s="43"/>
      <c r="F978" s="43"/>
      <c r="G978" s="43"/>
      <c r="H978" s="43"/>
      <c r="I978" s="43"/>
      <c r="J978" s="43"/>
      <c r="K978" s="43"/>
    </row>
    <row r="979" spans="2:11">
      <c r="B979" s="43"/>
      <c r="C979" s="43"/>
      <c r="D979" s="43"/>
      <c r="E979" s="43"/>
      <c r="F979" s="43"/>
      <c r="G979" s="43"/>
      <c r="H979" s="43"/>
      <c r="I979" s="43"/>
      <c r="J979" s="43"/>
      <c r="K979" s="43"/>
    </row>
    <row r="980" spans="2:11">
      <c r="B980" s="43"/>
      <c r="C980" s="43"/>
      <c r="D980" s="43"/>
      <c r="E980" s="43"/>
      <c r="F980" s="43"/>
      <c r="G980" s="43"/>
      <c r="H980" s="43"/>
      <c r="I980" s="43"/>
      <c r="J980" s="43"/>
      <c r="K980" s="43"/>
    </row>
    <row r="981" spans="2:11">
      <c r="B981" s="43"/>
      <c r="C981" s="43"/>
      <c r="D981" s="43"/>
      <c r="E981" s="43"/>
      <c r="F981" s="43"/>
      <c r="G981" s="43"/>
      <c r="H981" s="43"/>
      <c r="I981" s="43"/>
      <c r="J981" s="43"/>
      <c r="K981" s="43"/>
    </row>
    <row r="982" spans="2:11">
      <c r="B982" s="43"/>
      <c r="C982" s="43"/>
      <c r="D982" s="43"/>
      <c r="E982" s="43"/>
      <c r="F982" s="43"/>
      <c r="G982" s="43"/>
      <c r="H982" s="43"/>
      <c r="I982" s="43"/>
      <c r="J982" s="43"/>
      <c r="K982" s="43"/>
    </row>
    <row r="983" spans="2:11">
      <c r="B983" s="43"/>
      <c r="C983" s="43"/>
      <c r="D983" s="43"/>
      <c r="E983" s="43"/>
      <c r="F983" s="43"/>
      <c r="G983" s="43"/>
      <c r="H983" s="43"/>
      <c r="I983" s="43"/>
      <c r="J983" s="43"/>
      <c r="K983" s="43"/>
    </row>
    <row r="984" spans="2:11">
      <c r="B984" s="43"/>
      <c r="C984" s="43"/>
      <c r="D984" s="43"/>
      <c r="E984" s="43"/>
      <c r="F984" s="43"/>
      <c r="G984" s="43"/>
      <c r="H984" s="43"/>
      <c r="I984" s="43"/>
      <c r="J984" s="43"/>
      <c r="K984" s="43"/>
    </row>
    <row r="985" spans="2:11">
      <c r="B985" s="43"/>
      <c r="C985" s="43"/>
      <c r="D985" s="43"/>
      <c r="E985" s="43"/>
      <c r="F985" s="43"/>
      <c r="G985" s="43"/>
      <c r="H985" s="43"/>
      <c r="I985" s="43"/>
      <c r="J985" s="43"/>
      <c r="K985" s="43"/>
    </row>
    <row r="986" spans="2:11">
      <c r="B986" s="43"/>
      <c r="C986" s="43"/>
      <c r="D986" s="43"/>
      <c r="E986" s="43"/>
      <c r="F986" s="43"/>
      <c r="G986" s="43"/>
      <c r="H986" s="43"/>
      <c r="I986" s="43"/>
      <c r="J986" s="43"/>
      <c r="K986" s="43"/>
    </row>
    <row r="987" spans="2:11">
      <c r="B987" s="43"/>
      <c r="C987" s="43"/>
      <c r="D987" s="43"/>
      <c r="E987" s="43"/>
      <c r="F987" s="43"/>
      <c r="G987" s="43"/>
      <c r="H987" s="43"/>
      <c r="I987" s="43"/>
      <c r="J987" s="43"/>
      <c r="K987" s="43"/>
    </row>
    <row r="988" spans="2:11">
      <c r="B988" s="43"/>
      <c r="C988" s="43"/>
      <c r="D988" s="43"/>
      <c r="E988" s="43"/>
      <c r="F988" s="43"/>
      <c r="G988" s="43"/>
      <c r="H988" s="43"/>
      <c r="I988" s="43"/>
      <c r="J988" s="43"/>
      <c r="K988" s="43"/>
    </row>
    <row r="989" spans="2:11">
      <c r="B989" s="43"/>
      <c r="C989" s="43"/>
      <c r="D989" s="43"/>
      <c r="E989" s="43"/>
      <c r="F989" s="43"/>
      <c r="G989" s="43"/>
      <c r="H989" s="43"/>
      <c r="I989" s="43"/>
      <c r="J989" s="43"/>
      <c r="K989" s="43"/>
    </row>
    <row r="990" spans="2:11">
      <c r="B990" s="43"/>
      <c r="C990" s="43"/>
      <c r="D990" s="43"/>
      <c r="E990" s="43"/>
      <c r="F990" s="43"/>
      <c r="G990" s="43"/>
      <c r="H990" s="43"/>
      <c r="I990" s="43"/>
      <c r="J990" s="43"/>
      <c r="K990" s="43"/>
    </row>
    <row r="991" spans="2:11">
      <c r="B991" s="43"/>
      <c r="C991" s="43"/>
      <c r="D991" s="43"/>
      <c r="E991" s="43"/>
      <c r="F991" s="43"/>
      <c r="G991" s="43"/>
      <c r="H991" s="43"/>
      <c r="I991" s="43"/>
      <c r="J991" s="43"/>
      <c r="K991" s="43"/>
    </row>
    <row r="992" spans="2:11">
      <c r="B992" s="43"/>
      <c r="C992" s="43"/>
      <c r="D992" s="43"/>
      <c r="E992" s="43"/>
      <c r="F992" s="43"/>
      <c r="G992" s="43"/>
      <c r="H992" s="43"/>
      <c r="I992" s="43"/>
      <c r="J992" s="43"/>
      <c r="K992" s="43"/>
    </row>
    <row r="993" spans="2:11">
      <c r="B993" s="43"/>
      <c r="C993" s="43"/>
      <c r="D993" s="43"/>
      <c r="E993" s="43"/>
      <c r="F993" s="43"/>
      <c r="G993" s="43"/>
      <c r="H993" s="43"/>
      <c r="I993" s="43"/>
      <c r="J993" s="43"/>
      <c r="K993" s="43"/>
    </row>
    <row r="994" spans="2:11">
      <c r="B994" s="43"/>
      <c r="C994" s="43"/>
      <c r="D994" s="43"/>
      <c r="E994" s="43"/>
      <c r="F994" s="43"/>
      <c r="G994" s="43"/>
      <c r="H994" s="43"/>
      <c r="I994" s="43"/>
      <c r="J994" s="43"/>
      <c r="K994" s="43"/>
    </row>
    <row r="995" spans="2:11">
      <c r="B995" s="43"/>
      <c r="C995" s="43"/>
      <c r="D995" s="43"/>
      <c r="E995" s="43"/>
      <c r="F995" s="43"/>
      <c r="G995" s="43"/>
      <c r="H995" s="43"/>
      <c r="I995" s="43"/>
      <c r="J995" s="43"/>
      <c r="K995" s="43"/>
    </row>
    <row r="996" spans="2:11">
      <c r="B996" s="43"/>
      <c r="C996" s="43"/>
      <c r="D996" s="43"/>
      <c r="E996" s="43"/>
      <c r="F996" s="43"/>
      <c r="G996" s="43"/>
      <c r="H996" s="43"/>
      <c r="I996" s="43"/>
      <c r="J996" s="43"/>
      <c r="K996" s="43"/>
    </row>
    <row r="997" spans="2:11">
      <c r="B997" s="43"/>
      <c r="C997" s="43"/>
      <c r="D997" s="43"/>
      <c r="E997" s="43"/>
      <c r="F997" s="43"/>
      <c r="G997" s="43"/>
      <c r="H997" s="43"/>
      <c r="I997" s="43"/>
      <c r="J997" s="43"/>
      <c r="K997" s="43"/>
    </row>
    <row r="998" spans="2:11">
      <c r="B998" s="43"/>
      <c r="C998" s="43"/>
      <c r="D998" s="43"/>
      <c r="E998" s="43"/>
      <c r="F998" s="43"/>
      <c r="G998" s="43"/>
      <c r="H998" s="43"/>
      <c r="I998" s="43"/>
      <c r="J998" s="43"/>
      <c r="K998" s="43"/>
    </row>
    <row r="999" spans="2:11">
      <c r="B999" s="43"/>
      <c r="C999" s="43"/>
      <c r="D999" s="43"/>
      <c r="E999" s="43"/>
      <c r="F999" s="43"/>
      <c r="G999" s="43"/>
      <c r="H999" s="43"/>
      <c r="I999" s="43"/>
      <c r="J999" s="43"/>
      <c r="K999" s="43"/>
    </row>
    <row r="1000" spans="2:11">
      <c r="B1000" s="43"/>
      <c r="C1000" s="43"/>
      <c r="D1000" s="43"/>
      <c r="E1000" s="43"/>
      <c r="F1000" s="43"/>
      <c r="G1000" s="43"/>
      <c r="H1000" s="43"/>
      <c r="I1000" s="43"/>
      <c r="J1000" s="43"/>
      <c r="K1000" s="43"/>
    </row>
    <row r="1001" spans="2:11">
      <c r="B1001" s="43"/>
      <c r="C1001" s="43"/>
      <c r="D1001" s="43"/>
      <c r="E1001" s="43"/>
      <c r="F1001" s="43"/>
      <c r="G1001" s="43"/>
      <c r="H1001" s="43"/>
      <c r="I1001" s="43"/>
      <c r="J1001" s="43"/>
      <c r="K1001" s="43"/>
    </row>
    <row r="1002" spans="2:11">
      <c r="B1002" s="43"/>
      <c r="C1002" s="43"/>
      <c r="D1002" s="43"/>
      <c r="E1002" s="43"/>
      <c r="F1002" s="43"/>
      <c r="G1002" s="43"/>
      <c r="H1002" s="43"/>
      <c r="I1002" s="43"/>
      <c r="J1002" s="43"/>
      <c r="K1002" s="43"/>
    </row>
    <row r="1003" spans="2:11">
      <c r="B1003" s="43"/>
      <c r="C1003" s="43"/>
      <c r="D1003" s="43"/>
      <c r="E1003" s="43"/>
      <c r="F1003" s="43"/>
      <c r="G1003" s="43"/>
      <c r="H1003" s="43"/>
      <c r="I1003" s="43"/>
      <c r="J1003" s="43"/>
      <c r="K1003" s="43"/>
    </row>
    <row r="1004" spans="2:11">
      <c r="B1004" s="43"/>
      <c r="C1004" s="43"/>
      <c r="D1004" s="43"/>
      <c r="E1004" s="43"/>
      <c r="F1004" s="43"/>
      <c r="G1004" s="43"/>
      <c r="H1004" s="43"/>
      <c r="I1004" s="43"/>
      <c r="J1004" s="43"/>
      <c r="K1004" s="43"/>
    </row>
    <row r="1005" spans="2:11">
      <c r="B1005" s="43"/>
      <c r="C1005" s="43"/>
      <c r="D1005" s="43"/>
      <c r="E1005" s="43"/>
      <c r="F1005" s="43"/>
      <c r="G1005" s="43"/>
      <c r="H1005" s="43"/>
      <c r="I1005" s="43"/>
      <c r="J1005" s="43"/>
      <c r="K1005" s="43"/>
    </row>
    <row r="1006" spans="2:11">
      <c r="B1006" s="43"/>
      <c r="C1006" s="43"/>
      <c r="D1006" s="43"/>
      <c r="E1006" s="43"/>
      <c r="F1006" s="43"/>
      <c r="G1006" s="43"/>
      <c r="H1006" s="43"/>
      <c r="I1006" s="43"/>
      <c r="J1006" s="43"/>
      <c r="K1006" s="43"/>
    </row>
    <row r="1007" spans="2:11">
      <c r="B1007" s="43"/>
      <c r="C1007" s="43"/>
      <c r="D1007" s="43"/>
      <c r="E1007" s="43"/>
      <c r="F1007" s="43"/>
      <c r="G1007" s="43"/>
      <c r="H1007" s="43"/>
      <c r="I1007" s="43"/>
      <c r="J1007" s="43"/>
      <c r="K1007" s="43"/>
    </row>
    <row r="1008" spans="2:11">
      <c r="B1008" s="43"/>
      <c r="C1008" s="43"/>
      <c r="D1008" s="43"/>
      <c r="E1008" s="43"/>
      <c r="F1008" s="43"/>
      <c r="G1008" s="43"/>
      <c r="H1008" s="43"/>
      <c r="I1008" s="43"/>
      <c r="J1008" s="43"/>
      <c r="K1008" s="43"/>
    </row>
    <row r="1009" spans="2:11">
      <c r="B1009" s="43"/>
      <c r="C1009" s="43"/>
      <c r="D1009" s="43"/>
      <c r="E1009" s="43"/>
      <c r="F1009" s="43"/>
      <c r="G1009" s="43"/>
      <c r="H1009" s="43"/>
      <c r="I1009" s="43"/>
      <c r="J1009" s="43"/>
      <c r="K1009" s="43"/>
    </row>
    <row r="1010" spans="2:11">
      <c r="B1010" s="43"/>
      <c r="C1010" s="43"/>
      <c r="D1010" s="43"/>
      <c r="E1010" s="43"/>
      <c r="F1010" s="43"/>
      <c r="G1010" s="43"/>
      <c r="H1010" s="43"/>
      <c r="I1010" s="43"/>
      <c r="J1010" s="43"/>
      <c r="K1010" s="43"/>
    </row>
    <row r="1011" spans="2:11">
      <c r="B1011" s="43"/>
      <c r="C1011" s="43"/>
      <c r="D1011" s="43"/>
      <c r="E1011" s="43"/>
      <c r="F1011" s="43"/>
      <c r="G1011" s="43"/>
      <c r="H1011" s="43"/>
      <c r="I1011" s="43"/>
      <c r="J1011" s="43"/>
      <c r="K1011" s="43"/>
    </row>
    <row r="1012" spans="2:11">
      <c r="B1012" s="43"/>
      <c r="C1012" s="43"/>
      <c r="D1012" s="43"/>
      <c r="E1012" s="43"/>
      <c r="F1012" s="43"/>
      <c r="G1012" s="43"/>
      <c r="H1012" s="43"/>
      <c r="I1012" s="43"/>
      <c r="J1012" s="43"/>
      <c r="K1012" s="43"/>
    </row>
    <row r="1013" spans="2:11">
      <c r="B1013" s="43"/>
      <c r="C1013" s="43"/>
      <c r="D1013" s="43"/>
      <c r="E1013" s="43"/>
      <c r="F1013" s="43"/>
      <c r="G1013" s="43"/>
      <c r="H1013" s="43"/>
      <c r="I1013" s="43"/>
      <c r="J1013" s="43"/>
      <c r="K1013" s="43"/>
    </row>
    <row r="1014" spans="2:11">
      <c r="B1014" s="43"/>
      <c r="C1014" s="43"/>
      <c r="D1014" s="43"/>
      <c r="E1014" s="43"/>
      <c r="F1014" s="43"/>
      <c r="G1014" s="43"/>
      <c r="H1014" s="43"/>
      <c r="I1014" s="43"/>
      <c r="J1014" s="43"/>
      <c r="K1014" s="43"/>
    </row>
    <row r="1015" spans="2:11">
      <c r="B1015" s="43"/>
      <c r="C1015" s="43"/>
      <c r="D1015" s="43"/>
      <c r="E1015" s="43"/>
      <c r="F1015" s="43"/>
      <c r="G1015" s="43"/>
      <c r="H1015" s="43"/>
      <c r="I1015" s="43"/>
      <c r="J1015" s="43"/>
      <c r="K1015" s="43"/>
    </row>
    <row r="1016" spans="2:11">
      <c r="B1016" s="43"/>
      <c r="C1016" s="43"/>
      <c r="D1016" s="43"/>
      <c r="E1016" s="43"/>
      <c r="F1016" s="43"/>
      <c r="G1016" s="43"/>
      <c r="H1016" s="43"/>
      <c r="I1016" s="43"/>
      <c r="J1016" s="43"/>
      <c r="K1016" s="43"/>
    </row>
    <row r="1017" spans="2:11">
      <c r="B1017" s="43"/>
      <c r="C1017" s="43"/>
      <c r="D1017" s="43"/>
      <c r="E1017" s="43"/>
      <c r="F1017" s="43"/>
      <c r="G1017" s="43"/>
      <c r="H1017" s="43"/>
      <c r="I1017" s="43"/>
      <c r="J1017" s="43"/>
      <c r="K1017" s="43"/>
    </row>
    <row r="1018" spans="2:11">
      <c r="B1018" s="43"/>
      <c r="C1018" s="43"/>
      <c r="D1018" s="43"/>
      <c r="E1018" s="43"/>
      <c r="F1018" s="43"/>
      <c r="G1018" s="43"/>
      <c r="H1018" s="43"/>
      <c r="I1018" s="43"/>
      <c r="J1018" s="43"/>
      <c r="K1018" s="43"/>
    </row>
    <row r="1019" spans="2:11">
      <c r="B1019" s="43"/>
      <c r="C1019" s="43"/>
      <c r="D1019" s="43"/>
      <c r="E1019" s="43"/>
      <c r="F1019" s="43"/>
      <c r="G1019" s="43"/>
      <c r="H1019" s="43"/>
      <c r="I1019" s="43"/>
      <c r="J1019" s="43"/>
      <c r="K1019" s="43"/>
    </row>
    <row r="1020" spans="2:11">
      <c r="B1020" s="43"/>
      <c r="C1020" s="43"/>
      <c r="D1020" s="43"/>
      <c r="E1020" s="43"/>
      <c r="F1020" s="43"/>
      <c r="G1020" s="43"/>
      <c r="H1020" s="43"/>
      <c r="I1020" s="43"/>
      <c r="J1020" s="43"/>
      <c r="K1020" s="43"/>
    </row>
    <row r="1021" spans="2:11">
      <c r="B1021" s="43"/>
      <c r="C1021" s="43"/>
      <c r="D1021" s="43"/>
      <c r="E1021" s="43"/>
      <c r="F1021" s="43"/>
      <c r="G1021" s="43"/>
      <c r="H1021" s="43"/>
      <c r="I1021" s="43"/>
      <c r="J1021" s="43"/>
      <c r="K1021" s="43"/>
    </row>
    <row r="1022" spans="2:11">
      <c r="B1022" s="43"/>
      <c r="C1022" s="43"/>
      <c r="D1022" s="43"/>
      <c r="E1022" s="43"/>
      <c r="F1022" s="43"/>
      <c r="G1022" s="43"/>
      <c r="H1022" s="43"/>
      <c r="I1022" s="43"/>
      <c r="J1022" s="43"/>
      <c r="K1022" s="43"/>
    </row>
    <row r="1023" spans="2:11">
      <c r="B1023" s="43"/>
      <c r="C1023" s="43"/>
      <c r="D1023" s="43"/>
      <c r="E1023" s="43"/>
      <c r="F1023" s="43"/>
      <c r="G1023" s="43"/>
      <c r="H1023" s="43"/>
      <c r="I1023" s="43"/>
      <c r="J1023" s="43"/>
      <c r="K1023" s="43"/>
    </row>
    <row r="1024" spans="2:11">
      <c r="B1024" s="43"/>
      <c r="C1024" s="43"/>
      <c r="D1024" s="43"/>
      <c r="E1024" s="43"/>
      <c r="F1024" s="43"/>
      <c r="G1024" s="43"/>
      <c r="H1024" s="43"/>
      <c r="I1024" s="43"/>
      <c r="J1024" s="43"/>
      <c r="K1024" s="43"/>
    </row>
    <row r="1025" spans="2:11">
      <c r="B1025" s="43"/>
      <c r="C1025" s="43"/>
      <c r="D1025" s="43"/>
      <c r="E1025" s="43"/>
      <c r="F1025" s="43"/>
      <c r="G1025" s="43"/>
      <c r="H1025" s="43"/>
      <c r="I1025" s="43"/>
      <c r="J1025" s="43"/>
      <c r="K1025" s="43"/>
    </row>
    <row r="1026" spans="2:11">
      <c r="B1026" s="43"/>
      <c r="C1026" s="43"/>
      <c r="D1026" s="43"/>
      <c r="E1026" s="43"/>
      <c r="F1026" s="43"/>
      <c r="G1026" s="43"/>
      <c r="H1026" s="43"/>
      <c r="I1026" s="43"/>
      <c r="J1026" s="43"/>
      <c r="K1026" s="43"/>
    </row>
    <row r="1027" spans="2:11">
      <c r="B1027" s="43"/>
      <c r="C1027" s="43"/>
      <c r="D1027" s="43"/>
      <c r="E1027" s="43"/>
      <c r="F1027" s="43"/>
      <c r="G1027" s="43"/>
      <c r="H1027" s="43"/>
      <c r="I1027" s="43"/>
      <c r="J1027" s="43"/>
      <c r="K1027" s="43"/>
    </row>
    <row r="1028" spans="2:11">
      <c r="B1028" s="43"/>
      <c r="C1028" s="43"/>
      <c r="D1028" s="43"/>
      <c r="E1028" s="43"/>
      <c r="F1028" s="43"/>
      <c r="G1028" s="43"/>
      <c r="H1028" s="43"/>
      <c r="I1028" s="43"/>
      <c r="J1028" s="43"/>
      <c r="K1028" s="43"/>
    </row>
    <row r="1029" spans="2:11">
      <c r="B1029" s="43"/>
      <c r="C1029" s="43"/>
      <c r="D1029" s="43"/>
      <c r="E1029" s="43"/>
      <c r="F1029" s="43"/>
      <c r="G1029" s="43"/>
      <c r="H1029" s="43"/>
      <c r="I1029" s="43"/>
      <c r="J1029" s="43"/>
      <c r="K1029" s="43"/>
    </row>
    <row r="1030" spans="2:11">
      <c r="B1030" s="43"/>
      <c r="C1030" s="43"/>
      <c r="D1030" s="43"/>
      <c r="E1030" s="43"/>
      <c r="F1030" s="43"/>
      <c r="G1030" s="43"/>
      <c r="H1030" s="43"/>
      <c r="I1030" s="43"/>
      <c r="J1030" s="43"/>
      <c r="K1030" s="43"/>
    </row>
    <row r="1031" spans="2:11">
      <c r="B1031" s="43"/>
      <c r="C1031" s="43"/>
      <c r="D1031" s="43"/>
      <c r="E1031" s="43"/>
      <c r="F1031" s="43"/>
      <c r="G1031" s="43"/>
      <c r="H1031" s="43"/>
      <c r="I1031" s="43"/>
      <c r="J1031" s="43"/>
      <c r="K1031" s="43"/>
    </row>
    <row r="1032" spans="2:11">
      <c r="B1032" s="43"/>
      <c r="C1032" s="43"/>
      <c r="D1032" s="43"/>
      <c r="E1032" s="43"/>
      <c r="F1032" s="43"/>
      <c r="G1032" s="43"/>
      <c r="H1032" s="43"/>
      <c r="I1032" s="43"/>
      <c r="J1032" s="43"/>
      <c r="K1032" s="43"/>
    </row>
    <row r="1033" spans="2:11">
      <c r="B1033" s="43"/>
      <c r="C1033" s="43"/>
      <c r="D1033" s="43"/>
      <c r="E1033" s="43"/>
      <c r="F1033" s="43"/>
      <c r="G1033" s="43"/>
      <c r="H1033" s="43"/>
      <c r="I1033" s="43"/>
      <c r="J1033" s="43"/>
      <c r="K1033" s="43"/>
    </row>
    <row r="1034" spans="2:11">
      <c r="B1034" s="43"/>
      <c r="C1034" s="43"/>
      <c r="D1034" s="43"/>
      <c r="E1034" s="43"/>
      <c r="F1034" s="43"/>
      <c r="G1034" s="43"/>
      <c r="H1034" s="43"/>
      <c r="I1034" s="43"/>
      <c r="J1034" s="43"/>
      <c r="K1034" s="43"/>
    </row>
    <row r="1035" spans="2:11">
      <c r="B1035" s="43"/>
      <c r="C1035" s="43"/>
      <c r="D1035" s="43"/>
      <c r="E1035" s="43"/>
      <c r="F1035" s="43"/>
      <c r="G1035" s="43"/>
      <c r="H1035" s="43"/>
      <c r="I1035" s="43"/>
      <c r="J1035" s="43"/>
      <c r="K1035" s="43"/>
    </row>
    <row r="1036" spans="2:11">
      <c r="B1036" s="43"/>
      <c r="C1036" s="43"/>
      <c r="D1036" s="43"/>
      <c r="E1036" s="43"/>
      <c r="F1036" s="43"/>
      <c r="G1036" s="43"/>
      <c r="H1036" s="43"/>
      <c r="I1036" s="43"/>
      <c r="J1036" s="43"/>
      <c r="K1036" s="43"/>
    </row>
    <row r="1037" spans="2:11">
      <c r="B1037" s="43"/>
      <c r="C1037" s="43"/>
      <c r="D1037" s="43"/>
      <c r="E1037" s="43"/>
      <c r="F1037" s="43"/>
      <c r="G1037" s="43"/>
      <c r="H1037" s="43"/>
      <c r="I1037" s="43"/>
      <c r="J1037" s="43"/>
      <c r="K1037" s="43"/>
    </row>
    <row r="1038" spans="2:11">
      <c r="B1038" s="43"/>
      <c r="C1038" s="43"/>
      <c r="D1038" s="43"/>
      <c r="E1038" s="43"/>
      <c r="F1038" s="43"/>
      <c r="G1038" s="43"/>
      <c r="H1038" s="43"/>
      <c r="I1038" s="43"/>
      <c r="J1038" s="43"/>
      <c r="K1038" s="43"/>
    </row>
    <row r="1039" spans="2:11">
      <c r="B1039" s="43"/>
      <c r="C1039" s="43"/>
      <c r="D1039" s="43"/>
      <c r="E1039" s="43"/>
      <c r="F1039" s="43"/>
      <c r="G1039" s="43"/>
      <c r="H1039" s="43"/>
      <c r="I1039" s="43"/>
      <c r="J1039" s="43"/>
      <c r="K1039" s="43"/>
    </row>
    <row r="1040" spans="2:11">
      <c r="B1040" s="43"/>
      <c r="C1040" s="43"/>
      <c r="D1040" s="43"/>
      <c r="E1040" s="43"/>
      <c r="F1040" s="43"/>
      <c r="G1040" s="43"/>
      <c r="H1040" s="43"/>
      <c r="I1040" s="43"/>
      <c r="J1040" s="43"/>
      <c r="K1040" s="43"/>
    </row>
    <row r="1041" spans="2:11">
      <c r="B1041" s="43"/>
      <c r="C1041" s="43"/>
      <c r="D1041" s="43"/>
      <c r="E1041" s="43"/>
      <c r="F1041" s="43"/>
      <c r="G1041" s="43"/>
      <c r="H1041" s="43"/>
      <c r="I1041" s="43"/>
      <c r="J1041" s="43"/>
      <c r="K1041" s="43"/>
    </row>
    <row r="1042" spans="2:11">
      <c r="B1042" s="43"/>
      <c r="C1042" s="43"/>
      <c r="D1042" s="43"/>
      <c r="E1042" s="43"/>
      <c r="F1042" s="43"/>
      <c r="G1042" s="43"/>
      <c r="H1042" s="43"/>
      <c r="I1042" s="43"/>
      <c r="J1042" s="43"/>
      <c r="K1042" s="43"/>
    </row>
    <row r="1043" spans="2:11">
      <c r="B1043" s="43"/>
      <c r="C1043" s="43"/>
      <c r="D1043" s="43"/>
      <c r="E1043" s="43"/>
      <c r="F1043" s="43"/>
      <c r="G1043" s="43"/>
      <c r="H1043" s="43"/>
      <c r="I1043" s="43"/>
      <c r="J1043" s="43"/>
      <c r="K1043" s="43"/>
    </row>
    <row r="1044" spans="2:11">
      <c r="B1044" s="43"/>
      <c r="C1044" s="43"/>
      <c r="D1044" s="43"/>
      <c r="E1044" s="43"/>
      <c r="F1044" s="43"/>
      <c r="G1044" s="43"/>
      <c r="H1044" s="43"/>
      <c r="I1044" s="43"/>
      <c r="J1044" s="43"/>
      <c r="K1044" s="43"/>
    </row>
    <row r="1045" spans="2:11">
      <c r="B1045" s="43"/>
      <c r="C1045" s="43"/>
      <c r="D1045" s="43"/>
      <c r="E1045" s="43"/>
      <c r="F1045" s="43"/>
      <c r="G1045" s="43"/>
      <c r="H1045" s="43"/>
      <c r="I1045" s="43"/>
      <c r="J1045" s="43"/>
      <c r="K1045" s="43"/>
    </row>
    <row r="1046" spans="2:11">
      <c r="B1046" s="43"/>
      <c r="C1046" s="43"/>
      <c r="D1046" s="43"/>
      <c r="E1046" s="43"/>
      <c r="F1046" s="43"/>
      <c r="G1046" s="43"/>
      <c r="H1046" s="43"/>
      <c r="I1046" s="43"/>
      <c r="J1046" s="43"/>
      <c r="K1046" s="43"/>
    </row>
    <row r="1047" spans="2:11">
      <c r="B1047" s="43"/>
      <c r="C1047" s="43"/>
      <c r="D1047" s="43"/>
      <c r="E1047" s="43"/>
      <c r="F1047" s="43"/>
      <c r="G1047" s="43"/>
      <c r="H1047" s="43"/>
      <c r="I1047" s="43"/>
      <c r="J1047" s="43"/>
      <c r="K1047" s="43"/>
    </row>
    <row r="1048" spans="2:11">
      <c r="B1048" s="43"/>
      <c r="C1048" s="43"/>
      <c r="D1048" s="43"/>
      <c r="E1048" s="43"/>
      <c r="F1048" s="43"/>
      <c r="G1048" s="43"/>
      <c r="H1048" s="43"/>
      <c r="I1048" s="43"/>
      <c r="J1048" s="43"/>
      <c r="K1048" s="43"/>
    </row>
    <row r="1049" spans="2:11">
      <c r="B1049" s="43"/>
      <c r="C1049" s="43"/>
      <c r="D1049" s="43"/>
      <c r="E1049" s="43"/>
      <c r="F1049" s="43"/>
      <c r="G1049" s="43"/>
      <c r="H1049" s="43"/>
      <c r="I1049" s="43"/>
      <c r="J1049" s="43"/>
      <c r="K1049" s="43"/>
    </row>
    <row r="1050" spans="2:11">
      <c r="B1050" s="43"/>
      <c r="C1050" s="43"/>
      <c r="D1050" s="43"/>
      <c r="E1050" s="43"/>
      <c r="F1050" s="43"/>
      <c r="G1050" s="43"/>
      <c r="H1050" s="43"/>
      <c r="I1050" s="43"/>
      <c r="J1050" s="43"/>
      <c r="K1050" s="43"/>
    </row>
    <row r="1051" spans="2:11">
      <c r="B1051" s="43"/>
      <c r="C1051" s="43"/>
      <c r="D1051" s="43"/>
      <c r="E1051" s="43"/>
      <c r="F1051" s="43"/>
      <c r="G1051" s="43"/>
      <c r="H1051" s="43"/>
      <c r="I1051" s="43"/>
      <c r="J1051" s="43"/>
      <c r="K1051" s="43"/>
    </row>
    <row r="1052" spans="2:11">
      <c r="B1052" s="43"/>
      <c r="C1052" s="43"/>
      <c r="D1052" s="43"/>
      <c r="E1052" s="43"/>
      <c r="F1052" s="43"/>
      <c r="G1052" s="43"/>
      <c r="H1052" s="43"/>
      <c r="I1052" s="43"/>
      <c r="J1052" s="43"/>
      <c r="K1052" s="43"/>
    </row>
    <row r="1053" spans="2:11">
      <c r="B1053" s="43"/>
      <c r="C1053" s="43"/>
      <c r="D1053" s="43"/>
      <c r="E1053" s="43"/>
      <c r="F1053" s="43"/>
      <c r="G1053" s="43"/>
      <c r="H1053" s="43"/>
      <c r="I1053" s="43"/>
      <c r="J1053" s="43"/>
      <c r="K1053" s="43"/>
    </row>
    <row r="1054" spans="2:11">
      <c r="B1054" s="43"/>
      <c r="C1054" s="43"/>
      <c r="D1054" s="43"/>
      <c r="E1054" s="43"/>
      <c r="F1054" s="43"/>
      <c r="G1054" s="43"/>
      <c r="H1054" s="43"/>
      <c r="I1054" s="43"/>
      <c r="J1054" s="43"/>
      <c r="K1054" s="43"/>
    </row>
    <row r="1055" spans="2:11">
      <c r="B1055" s="43"/>
      <c r="C1055" s="43"/>
      <c r="D1055" s="43"/>
      <c r="E1055" s="43"/>
      <c r="F1055" s="43"/>
      <c r="G1055" s="43"/>
      <c r="H1055" s="43"/>
      <c r="I1055" s="43"/>
      <c r="J1055" s="43"/>
      <c r="K1055" s="43"/>
    </row>
    <row r="1056" spans="2:11">
      <c r="B1056" s="43"/>
      <c r="C1056" s="43"/>
      <c r="D1056" s="43"/>
      <c r="E1056" s="43"/>
      <c r="F1056" s="43"/>
      <c r="G1056" s="43"/>
      <c r="H1056" s="43"/>
      <c r="I1056" s="43"/>
      <c r="J1056" s="43"/>
      <c r="K1056" s="43"/>
    </row>
    <row r="1057" spans="2:11">
      <c r="B1057" s="43"/>
      <c r="C1057" s="43"/>
      <c r="D1057" s="43"/>
      <c r="E1057" s="43"/>
      <c r="F1057" s="43"/>
      <c r="G1057" s="43"/>
      <c r="H1057" s="43"/>
      <c r="I1057" s="43"/>
      <c r="J1057" s="43"/>
      <c r="K1057" s="43"/>
    </row>
    <row r="1058" spans="2:11">
      <c r="B1058" s="43"/>
      <c r="C1058" s="43"/>
      <c r="D1058" s="43"/>
      <c r="E1058" s="43"/>
      <c r="F1058" s="43"/>
      <c r="G1058" s="43"/>
      <c r="H1058" s="43"/>
      <c r="I1058" s="43"/>
      <c r="J1058" s="43"/>
      <c r="K1058" s="43"/>
    </row>
    <row r="1059" spans="2:11">
      <c r="B1059" s="43"/>
      <c r="C1059" s="43"/>
      <c r="D1059" s="43"/>
      <c r="E1059" s="43"/>
      <c r="F1059" s="43"/>
      <c r="G1059" s="43"/>
      <c r="H1059" s="43"/>
      <c r="I1059" s="43"/>
      <c r="J1059" s="43"/>
      <c r="K1059" s="43"/>
    </row>
    <row r="1060" spans="2:11">
      <c r="B1060" s="43"/>
      <c r="C1060" s="43"/>
      <c r="D1060" s="43"/>
      <c r="E1060" s="43"/>
      <c r="F1060" s="43"/>
      <c r="G1060" s="43"/>
      <c r="H1060" s="43"/>
      <c r="I1060" s="43"/>
      <c r="J1060" s="43"/>
      <c r="K1060" s="43"/>
    </row>
    <row r="1061" spans="2:11">
      <c r="B1061" s="43"/>
      <c r="C1061" s="43"/>
      <c r="D1061" s="43"/>
      <c r="E1061" s="43"/>
      <c r="F1061" s="43"/>
      <c r="G1061" s="43"/>
      <c r="H1061" s="43"/>
      <c r="I1061" s="43"/>
      <c r="J1061" s="43"/>
      <c r="K1061" s="43"/>
    </row>
    <row r="1062" spans="2:11">
      <c r="B1062" s="43"/>
      <c r="C1062" s="43"/>
      <c r="D1062" s="43"/>
      <c r="E1062" s="43"/>
      <c r="F1062" s="43"/>
      <c r="G1062" s="43"/>
      <c r="H1062" s="43"/>
      <c r="I1062" s="43"/>
      <c r="J1062" s="43"/>
      <c r="K1062" s="43"/>
    </row>
    <row r="1063" spans="2:11">
      <c r="B1063" s="43"/>
      <c r="C1063" s="43"/>
      <c r="D1063" s="43"/>
      <c r="E1063" s="43"/>
      <c r="F1063" s="43"/>
      <c r="G1063" s="43"/>
      <c r="H1063" s="43"/>
      <c r="I1063" s="43"/>
      <c r="J1063" s="43"/>
      <c r="K1063" s="43"/>
    </row>
    <row r="1064" spans="2:11">
      <c r="B1064" s="43"/>
      <c r="C1064" s="43"/>
      <c r="D1064" s="43"/>
      <c r="E1064" s="43"/>
      <c r="F1064" s="43"/>
      <c r="G1064" s="43"/>
      <c r="H1064" s="43"/>
      <c r="I1064" s="43"/>
      <c r="J1064" s="43"/>
      <c r="K1064" s="43"/>
    </row>
    <row r="1065" spans="2:11">
      <c r="B1065" s="43"/>
      <c r="C1065" s="43"/>
      <c r="D1065" s="43"/>
      <c r="E1065" s="43"/>
      <c r="F1065" s="43"/>
      <c r="G1065" s="43"/>
      <c r="H1065" s="43"/>
      <c r="I1065" s="43"/>
      <c r="J1065" s="43"/>
      <c r="K1065" s="43"/>
    </row>
    <row r="1066" spans="2:11">
      <c r="B1066" s="43"/>
      <c r="C1066" s="43"/>
      <c r="D1066" s="43"/>
      <c r="E1066" s="43"/>
      <c r="F1066" s="43"/>
      <c r="G1066" s="43"/>
      <c r="H1066" s="43"/>
      <c r="I1066" s="43"/>
      <c r="J1066" s="43"/>
      <c r="K1066" s="43"/>
    </row>
    <row r="1067" spans="2:11">
      <c r="B1067" s="43"/>
      <c r="C1067" s="43"/>
      <c r="D1067" s="43"/>
      <c r="E1067" s="43"/>
      <c r="F1067" s="43"/>
      <c r="G1067" s="43"/>
      <c r="H1067" s="43"/>
      <c r="I1067" s="43"/>
      <c r="J1067" s="43"/>
      <c r="K1067" s="43"/>
    </row>
    <row r="1068" spans="2:11">
      <c r="B1068" s="43"/>
      <c r="C1068" s="43"/>
      <c r="D1068" s="43"/>
      <c r="E1068" s="43"/>
      <c r="F1068" s="43"/>
      <c r="G1068" s="43"/>
      <c r="H1068" s="43"/>
      <c r="I1068" s="43"/>
      <c r="J1068" s="43"/>
      <c r="K1068" s="43"/>
    </row>
    <row r="1069" spans="2:11">
      <c r="B1069" s="43"/>
      <c r="C1069" s="43"/>
      <c r="D1069" s="43"/>
      <c r="E1069" s="43"/>
      <c r="F1069" s="43"/>
      <c r="G1069" s="43"/>
      <c r="H1069" s="43"/>
      <c r="I1069" s="43"/>
      <c r="J1069" s="43"/>
      <c r="K1069" s="43"/>
    </row>
    <row r="1070" spans="2:11">
      <c r="B1070" s="43"/>
      <c r="C1070" s="43"/>
      <c r="D1070" s="43"/>
      <c r="E1070" s="43"/>
      <c r="F1070" s="43"/>
      <c r="G1070" s="43"/>
      <c r="H1070" s="43"/>
      <c r="I1070" s="43"/>
      <c r="J1070" s="43"/>
      <c r="K1070" s="43"/>
    </row>
    <row r="1071" spans="2:11">
      <c r="B1071" s="43"/>
      <c r="C1071" s="43"/>
      <c r="D1071" s="43"/>
      <c r="E1071" s="43"/>
      <c r="F1071" s="43"/>
      <c r="G1071" s="43"/>
      <c r="H1071" s="43"/>
      <c r="I1071" s="43"/>
      <c r="J1071" s="43"/>
      <c r="K1071" s="43"/>
    </row>
    <row r="1072" spans="2:11">
      <c r="B1072" s="43"/>
      <c r="C1072" s="43"/>
      <c r="D1072" s="43"/>
      <c r="E1072" s="43"/>
      <c r="F1072" s="43"/>
      <c r="G1072" s="43"/>
      <c r="H1072" s="43"/>
      <c r="I1072" s="43"/>
      <c r="J1072" s="43"/>
      <c r="K1072" s="43"/>
    </row>
    <row r="1073" spans="2:11">
      <c r="B1073" s="43"/>
      <c r="C1073" s="43"/>
      <c r="D1073" s="43"/>
      <c r="E1073" s="43"/>
      <c r="F1073" s="43"/>
      <c r="G1073" s="43"/>
      <c r="H1073" s="43"/>
      <c r="I1073" s="43"/>
      <c r="J1073" s="43"/>
      <c r="K1073" s="43"/>
    </row>
    <row r="1074" spans="2:11">
      <c r="B1074" s="43"/>
      <c r="C1074" s="43"/>
      <c r="D1074" s="43"/>
      <c r="E1074" s="43"/>
      <c r="F1074" s="43"/>
      <c r="G1074" s="43"/>
      <c r="H1074" s="43"/>
      <c r="I1074" s="43"/>
      <c r="J1074" s="43"/>
      <c r="K1074" s="43"/>
    </row>
    <row r="1075" spans="2:11">
      <c r="B1075" s="43"/>
      <c r="C1075" s="43"/>
      <c r="D1075" s="43"/>
      <c r="E1075" s="43"/>
      <c r="F1075" s="43"/>
      <c r="G1075" s="43"/>
      <c r="H1075" s="43"/>
      <c r="I1075" s="43"/>
      <c r="J1075" s="43"/>
      <c r="K1075" s="43"/>
    </row>
    <row r="1076" spans="2:11">
      <c r="B1076" s="43"/>
      <c r="C1076" s="43"/>
      <c r="D1076" s="43"/>
      <c r="E1076" s="43"/>
      <c r="F1076" s="43"/>
      <c r="G1076" s="43"/>
      <c r="H1076" s="43"/>
      <c r="I1076" s="43"/>
      <c r="J1076" s="43"/>
      <c r="K1076" s="43"/>
    </row>
    <row r="1077" spans="2:11">
      <c r="B1077" s="43"/>
      <c r="C1077" s="43"/>
      <c r="D1077" s="43"/>
      <c r="E1077" s="43"/>
      <c r="F1077" s="43"/>
      <c r="G1077" s="43"/>
      <c r="H1077" s="43"/>
      <c r="I1077" s="43"/>
      <c r="J1077" s="43"/>
      <c r="K1077" s="43"/>
    </row>
    <row r="1078" spans="2:11">
      <c r="B1078" s="43"/>
      <c r="C1078" s="43"/>
      <c r="D1078" s="43"/>
      <c r="E1078" s="43"/>
      <c r="F1078" s="43"/>
      <c r="G1078" s="43"/>
      <c r="H1078" s="43"/>
      <c r="I1078" s="43"/>
      <c r="J1078" s="43"/>
      <c r="K1078" s="43"/>
    </row>
    <row r="1079" spans="2:11">
      <c r="B1079" s="43"/>
      <c r="C1079" s="43"/>
      <c r="D1079" s="43"/>
      <c r="E1079" s="43"/>
      <c r="F1079" s="43"/>
      <c r="G1079" s="43"/>
      <c r="H1079" s="43"/>
      <c r="I1079" s="43"/>
      <c r="J1079" s="43"/>
      <c r="K1079" s="43"/>
    </row>
    <row r="1080" spans="2:11">
      <c r="B1080" s="43"/>
      <c r="C1080" s="43"/>
      <c r="D1080" s="43"/>
      <c r="E1080" s="43"/>
      <c r="F1080" s="43"/>
      <c r="G1080" s="43"/>
      <c r="H1080" s="43"/>
      <c r="I1080" s="43"/>
      <c r="J1080" s="43"/>
      <c r="K1080" s="43"/>
    </row>
    <row r="1081" spans="2:11">
      <c r="B1081" s="43"/>
      <c r="C1081" s="43"/>
      <c r="D1081" s="43"/>
      <c r="E1081" s="43"/>
      <c r="F1081" s="43"/>
      <c r="G1081" s="43"/>
      <c r="H1081" s="43"/>
      <c r="I1081" s="43"/>
      <c r="J1081" s="43"/>
      <c r="K1081" s="43"/>
    </row>
    <row r="1082" spans="2:11">
      <c r="B1082" s="43"/>
      <c r="C1082" s="43"/>
      <c r="D1082" s="43"/>
      <c r="E1082" s="43"/>
      <c r="F1082" s="43"/>
      <c r="G1082" s="43"/>
      <c r="H1082" s="43"/>
      <c r="I1082" s="43"/>
      <c r="J1082" s="43"/>
      <c r="K1082" s="43"/>
    </row>
    <row r="1083" spans="2:11">
      <c r="B1083" s="43"/>
      <c r="C1083" s="43"/>
      <c r="D1083" s="43"/>
      <c r="E1083" s="43"/>
      <c r="F1083" s="43"/>
      <c r="G1083" s="43"/>
      <c r="H1083" s="43"/>
      <c r="I1083" s="43"/>
      <c r="J1083" s="43"/>
      <c r="K1083" s="43"/>
    </row>
    <row r="1084" spans="2:11">
      <c r="B1084" s="43"/>
      <c r="C1084" s="43"/>
      <c r="D1084" s="43"/>
      <c r="E1084" s="43"/>
      <c r="F1084" s="43"/>
      <c r="G1084" s="43"/>
      <c r="H1084" s="43"/>
      <c r="I1084" s="43"/>
      <c r="J1084" s="43"/>
      <c r="K1084" s="43"/>
    </row>
    <row r="1085" spans="2:11">
      <c r="B1085" s="43"/>
      <c r="C1085" s="43"/>
      <c r="D1085" s="43"/>
      <c r="E1085" s="43"/>
      <c r="F1085" s="43"/>
      <c r="G1085" s="43"/>
      <c r="H1085" s="43"/>
      <c r="I1085" s="43"/>
      <c r="J1085" s="43"/>
      <c r="K1085" s="43"/>
    </row>
    <row r="1086" spans="2:11">
      <c r="B1086" s="43"/>
      <c r="C1086" s="43"/>
      <c r="D1086" s="43"/>
      <c r="E1086" s="43"/>
      <c r="F1086" s="43"/>
      <c r="G1086" s="43"/>
      <c r="H1086" s="43"/>
      <c r="I1086" s="43"/>
      <c r="J1086" s="43"/>
      <c r="K1086" s="43"/>
    </row>
    <row r="1087" spans="2:11">
      <c r="B1087" s="43"/>
      <c r="C1087" s="43"/>
      <c r="D1087" s="43"/>
      <c r="E1087" s="43"/>
      <c r="F1087" s="43"/>
      <c r="G1087" s="43"/>
      <c r="H1087" s="43"/>
      <c r="I1087" s="43"/>
      <c r="J1087" s="43"/>
      <c r="K1087" s="43"/>
    </row>
    <row r="1088" spans="2:11">
      <c r="B1088" s="43"/>
      <c r="C1088" s="43"/>
      <c r="D1088" s="43"/>
      <c r="E1088" s="43"/>
      <c r="F1088" s="43"/>
      <c r="G1088" s="43"/>
      <c r="H1088" s="43"/>
      <c r="I1088" s="43"/>
      <c r="J1088" s="43"/>
      <c r="K1088" s="43"/>
    </row>
    <row r="1089" spans="2:11">
      <c r="B1089" s="43"/>
      <c r="C1089" s="43"/>
      <c r="D1089" s="43"/>
      <c r="E1089" s="43"/>
      <c r="F1089" s="43"/>
      <c r="G1089" s="43"/>
      <c r="H1089" s="43"/>
      <c r="I1089" s="43"/>
      <c r="J1089" s="43"/>
      <c r="K1089" s="43"/>
    </row>
    <row r="1090" spans="2:11">
      <c r="B1090" s="43"/>
      <c r="C1090" s="43"/>
      <c r="D1090" s="43"/>
      <c r="E1090" s="43"/>
      <c r="F1090" s="43"/>
      <c r="G1090" s="43"/>
      <c r="H1090" s="43"/>
      <c r="I1090" s="43"/>
      <c r="J1090" s="43"/>
      <c r="K1090" s="43"/>
    </row>
    <row r="1091" spans="2:11">
      <c r="B1091" s="43"/>
      <c r="C1091" s="43"/>
      <c r="D1091" s="43"/>
      <c r="E1091" s="43"/>
      <c r="F1091" s="43"/>
      <c r="G1091" s="43"/>
      <c r="H1091" s="43"/>
      <c r="I1091" s="43"/>
      <c r="J1091" s="43"/>
      <c r="K1091" s="43"/>
    </row>
    <row r="1092" spans="2:11">
      <c r="B1092" s="43"/>
      <c r="C1092" s="43"/>
      <c r="D1092" s="43"/>
      <c r="E1092" s="43"/>
      <c r="F1092" s="43"/>
      <c r="G1092" s="43"/>
      <c r="H1092" s="43"/>
      <c r="I1092" s="43"/>
      <c r="J1092" s="43"/>
      <c r="K1092" s="43"/>
    </row>
    <row r="1093" spans="2:11">
      <c r="B1093" s="43"/>
      <c r="C1093" s="43"/>
      <c r="D1093" s="43"/>
      <c r="E1093" s="43"/>
      <c r="F1093" s="43"/>
      <c r="G1093" s="43"/>
      <c r="H1093" s="43"/>
      <c r="I1093" s="43"/>
      <c r="J1093" s="43"/>
      <c r="K1093" s="43"/>
    </row>
    <row r="1094" spans="2:11">
      <c r="B1094" s="43"/>
      <c r="C1094" s="43"/>
      <c r="D1094" s="43"/>
      <c r="E1094" s="43"/>
      <c r="F1094" s="43"/>
      <c r="G1094" s="43"/>
      <c r="H1094" s="43"/>
      <c r="I1094" s="43"/>
      <c r="J1094" s="43"/>
      <c r="K1094" s="43"/>
    </row>
    <row r="1095" spans="2:11">
      <c r="B1095" s="43"/>
      <c r="C1095" s="43"/>
      <c r="D1095" s="43"/>
      <c r="E1095" s="43"/>
      <c r="F1095" s="43"/>
      <c r="G1095" s="43"/>
      <c r="H1095" s="43"/>
      <c r="I1095" s="43"/>
      <c r="J1095" s="43"/>
      <c r="K1095" s="43"/>
    </row>
    <row r="1096" spans="2:11">
      <c r="B1096" s="43"/>
      <c r="C1096" s="43"/>
      <c r="D1096" s="43"/>
      <c r="E1096" s="43"/>
      <c r="F1096" s="43"/>
      <c r="G1096" s="43"/>
      <c r="H1096" s="43"/>
      <c r="I1096" s="43"/>
      <c r="J1096" s="43"/>
      <c r="K1096" s="43"/>
    </row>
    <row r="1097" spans="2:11">
      <c r="B1097" s="43"/>
      <c r="C1097" s="43"/>
      <c r="D1097" s="43"/>
      <c r="E1097" s="43"/>
      <c r="F1097" s="43"/>
      <c r="G1097" s="43"/>
      <c r="H1097" s="43"/>
      <c r="I1097" s="43"/>
      <c r="J1097" s="43"/>
      <c r="K1097" s="43"/>
    </row>
    <row r="1098" spans="2:11">
      <c r="B1098" s="43"/>
      <c r="C1098" s="43"/>
      <c r="D1098" s="43"/>
      <c r="E1098" s="43"/>
      <c r="F1098" s="43"/>
      <c r="G1098" s="43"/>
      <c r="H1098" s="43"/>
      <c r="I1098" s="43"/>
      <c r="J1098" s="43"/>
      <c r="K1098" s="43"/>
    </row>
    <row r="1099" spans="2:11">
      <c r="B1099" s="43"/>
      <c r="C1099" s="43"/>
      <c r="D1099" s="43"/>
      <c r="E1099" s="43"/>
      <c r="F1099" s="43"/>
      <c r="G1099" s="43"/>
      <c r="H1099" s="43"/>
      <c r="I1099" s="43"/>
      <c r="J1099" s="43"/>
      <c r="K1099" s="43"/>
    </row>
    <row r="1100" spans="2:11">
      <c r="B1100" s="43"/>
      <c r="C1100" s="43"/>
      <c r="D1100" s="43"/>
      <c r="E1100" s="43"/>
      <c r="F1100" s="43"/>
      <c r="G1100" s="43"/>
      <c r="H1100" s="43"/>
      <c r="I1100" s="43"/>
      <c r="J1100" s="43"/>
      <c r="K1100" s="43"/>
    </row>
    <row r="1101" spans="2:11">
      <c r="B1101" s="43"/>
      <c r="C1101" s="43"/>
      <c r="D1101" s="43"/>
      <c r="E1101" s="43"/>
      <c r="F1101" s="43"/>
      <c r="G1101" s="43"/>
      <c r="H1101" s="43"/>
      <c r="I1101" s="43"/>
      <c r="J1101" s="43"/>
      <c r="K1101" s="43"/>
    </row>
    <row r="1102" spans="2:11">
      <c r="B1102" s="43"/>
      <c r="C1102" s="43"/>
      <c r="D1102" s="43"/>
      <c r="E1102" s="43"/>
      <c r="F1102" s="43"/>
      <c r="G1102" s="43"/>
      <c r="H1102" s="43"/>
      <c r="I1102" s="43"/>
      <c r="J1102" s="43"/>
      <c r="K1102" s="43"/>
    </row>
    <row r="1103" spans="2:11">
      <c r="B1103" s="43"/>
      <c r="C1103" s="43"/>
      <c r="D1103" s="43"/>
      <c r="E1103" s="43"/>
      <c r="F1103" s="43"/>
      <c r="G1103" s="43"/>
      <c r="H1103" s="43"/>
      <c r="I1103" s="43"/>
      <c r="J1103" s="43"/>
      <c r="K1103" s="43"/>
    </row>
    <row r="1104" spans="2:11">
      <c r="B1104" s="43"/>
      <c r="C1104" s="43"/>
      <c r="D1104" s="43"/>
      <c r="E1104" s="43"/>
      <c r="F1104" s="43"/>
      <c r="G1104" s="43"/>
      <c r="H1104" s="43"/>
      <c r="I1104" s="43"/>
      <c r="J1104" s="43"/>
      <c r="K1104" s="43"/>
    </row>
    <row r="1105" spans="2:11">
      <c r="B1105" s="43"/>
      <c r="C1105" s="43"/>
      <c r="D1105" s="43"/>
      <c r="E1105" s="43"/>
      <c r="F1105" s="43"/>
      <c r="G1105" s="43"/>
      <c r="H1105" s="43"/>
      <c r="I1105" s="43"/>
      <c r="J1105" s="43"/>
      <c r="K1105" s="43"/>
    </row>
    <row r="1106" spans="2:11">
      <c r="B1106" s="43"/>
      <c r="C1106" s="43"/>
      <c r="D1106" s="43"/>
      <c r="E1106" s="43"/>
      <c r="F1106" s="43"/>
      <c r="G1106" s="43"/>
      <c r="H1106" s="43"/>
      <c r="I1106" s="43"/>
      <c r="J1106" s="43"/>
      <c r="K1106" s="43"/>
    </row>
    <row r="1107" spans="2:11">
      <c r="B1107" s="43"/>
      <c r="C1107" s="43"/>
      <c r="D1107" s="43"/>
      <c r="E1107" s="43"/>
      <c r="F1107" s="43"/>
      <c r="G1107" s="43"/>
      <c r="H1107" s="43"/>
      <c r="I1107" s="43"/>
      <c r="J1107" s="43"/>
      <c r="K1107" s="43"/>
    </row>
    <row r="1108" spans="2:11">
      <c r="B1108" s="43"/>
      <c r="C1108" s="43"/>
      <c r="D1108" s="43"/>
      <c r="E1108" s="43"/>
      <c r="F1108" s="43"/>
      <c r="G1108" s="43"/>
      <c r="H1108" s="43"/>
      <c r="I1108" s="43"/>
      <c r="J1108" s="43"/>
      <c r="K1108" s="43"/>
    </row>
    <row r="1109" spans="2:11">
      <c r="B1109" s="43"/>
      <c r="C1109" s="43"/>
      <c r="D1109" s="43"/>
      <c r="E1109" s="43"/>
      <c r="F1109" s="43"/>
      <c r="G1109" s="43"/>
      <c r="H1109" s="43"/>
      <c r="I1109" s="43"/>
      <c r="J1109" s="43"/>
      <c r="K1109" s="43"/>
    </row>
    <row r="1110" spans="2:11">
      <c r="B1110" s="43"/>
      <c r="C1110" s="43"/>
      <c r="D1110" s="43"/>
      <c r="E1110" s="43"/>
      <c r="F1110" s="43"/>
      <c r="G1110" s="43"/>
      <c r="H1110" s="43"/>
      <c r="I1110" s="43"/>
      <c r="J1110" s="43"/>
      <c r="K1110" s="43"/>
    </row>
    <row r="1111" spans="2:11">
      <c r="B1111" s="43"/>
      <c r="C1111" s="43"/>
      <c r="D1111" s="43"/>
      <c r="E1111" s="43"/>
      <c r="F1111" s="43"/>
      <c r="G1111" s="43"/>
      <c r="H1111" s="43"/>
      <c r="I1111" s="43"/>
      <c r="J1111" s="43"/>
      <c r="K1111" s="43"/>
    </row>
    <row r="1112" spans="2:11">
      <c r="B1112" s="43"/>
      <c r="C1112" s="43"/>
      <c r="D1112" s="43"/>
      <c r="E1112" s="43"/>
      <c r="F1112" s="43"/>
      <c r="G1112" s="43"/>
      <c r="H1112" s="43"/>
      <c r="I1112" s="43"/>
      <c r="J1112" s="43"/>
      <c r="K1112" s="43"/>
    </row>
    <row r="1113" spans="2:11">
      <c r="B1113" s="43"/>
      <c r="C1113" s="43"/>
      <c r="D1113" s="43"/>
      <c r="E1113" s="43"/>
      <c r="F1113" s="43"/>
      <c r="G1113" s="43"/>
      <c r="H1113" s="43"/>
      <c r="I1113" s="43"/>
      <c r="J1113" s="43"/>
      <c r="K1113" s="43"/>
    </row>
    <row r="1114" spans="2:11">
      <c r="B1114" s="43"/>
      <c r="C1114" s="43"/>
      <c r="D1114" s="43"/>
      <c r="E1114" s="43"/>
      <c r="F1114" s="43"/>
      <c r="G1114" s="43"/>
      <c r="H1114" s="43"/>
      <c r="I1114" s="43"/>
      <c r="J1114" s="43"/>
      <c r="K1114" s="43"/>
    </row>
    <row r="1115" spans="2:11">
      <c r="B1115" s="43"/>
      <c r="C1115" s="43"/>
      <c r="D1115" s="43"/>
      <c r="E1115" s="43"/>
      <c r="F1115" s="43"/>
      <c r="G1115" s="43"/>
      <c r="H1115" s="43"/>
      <c r="I1115" s="43"/>
      <c r="J1115" s="43"/>
      <c r="K1115" s="43"/>
    </row>
    <row r="1116" spans="2:11">
      <c r="B1116" s="43"/>
      <c r="C1116" s="43"/>
      <c r="D1116" s="43"/>
      <c r="E1116" s="43"/>
      <c r="F1116" s="43"/>
      <c r="G1116" s="43"/>
      <c r="H1116" s="43"/>
      <c r="I1116" s="43"/>
      <c r="J1116" s="43"/>
      <c r="K1116" s="43"/>
    </row>
    <row r="1117" spans="2:11">
      <c r="B1117" s="43"/>
      <c r="C1117" s="43"/>
      <c r="D1117" s="43"/>
      <c r="E1117" s="43"/>
      <c r="F1117" s="43"/>
      <c r="G1117" s="43"/>
      <c r="H1117" s="43"/>
      <c r="I1117" s="43"/>
      <c r="J1117" s="43"/>
      <c r="K1117" s="43"/>
    </row>
    <row r="1118" spans="2:11">
      <c r="B1118" s="43"/>
      <c r="C1118" s="43"/>
      <c r="D1118" s="43"/>
      <c r="E1118" s="43"/>
      <c r="F1118" s="43"/>
      <c r="G1118" s="43"/>
      <c r="H1118" s="43"/>
      <c r="I1118" s="43"/>
      <c r="J1118" s="43"/>
      <c r="K1118" s="43"/>
    </row>
    <row r="1119" spans="2:11">
      <c r="B1119" s="43"/>
      <c r="C1119" s="43"/>
      <c r="D1119" s="43"/>
      <c r="E1119" s="43"/>
      <c r="F1119" s="43"/>
      <c r="G1119" s="43"/>
      <c r="H1119" s="43"/>
      <c r="I1119" s="43"/>
      <c r="J1119" s="43"/>
      <c r="K1119" s="43"/>
    </row>
    <row r="1120" spans="2:11">
      <c r="B1120" s="43"/>
      <c r="C1120" s="43"/>
      <c r="D1120" s="43"/>
      <c r="E1120" s="43"/>
      <c r="F1120" s="43"/>
      <c r="G1120" s="43"/>
      <c r="H1120" s="43"/>
      <c r="I1120" s="43"/>
      <c r="J1120" s="43"/>
      <c r="K1120" s="43"/>
    </row>
    <row r="1121" spans="2:11">
      <c r="B1121" s="43"/>
      <c r="C1121" s="43"/>
      <c r="D1121" s="43"/>
      <c r="E1121" s="43"/>
      <c r="F1121" s="43"/>
      <c r="G1121" s="43"/>
      <c r="H1121" s="43"/>
      <c r="I1121" s="43"/>
      <c r="J1121" s="43"/>
      <c r="K1121" s="43"/>
    </row>
    <row r="1122" spans="2:11">
      <c r="B1122" s="43"/>
      <c r="C1122" s="43"/>
      <c r="D1122" s="43"/>
      <c r="E1122" s="43"/>
      <c r="F1122" s="43"/>
      <c r="G1122" s="43"/>
      <c r="H1122" s="43"/>
      <c r="I1122" s="43"/>
      <c r="J1122" s="43"/>
      <c r="K1122" s="43"/>
    </row>
    <row r="1123" spans="2:11">
      <c r="B1123" s="43"/>
      <c r="C1123" s="43"/>
      <c r="D1123" s="43"/>
      <c r="E1123" s="43"/>
      <c r="F1123" s="43"/>
      <c r="G1123" s="43"/>
      <c r="H1123" s="43"/>
      <c r="I1123" s="43"/>
      <c r="J1123" s="43"/>
      <c r="K1123" s="43"/>
    </row>
    <row r="1124" spans="2:11">
      <c r="B1124" s="43"/>
      <c r="C1124" s="43"/>
      <c r="D1124" s="43"/>
      <c r="E1124" s="43"/>
      <c r="F1124" s="43"/>
      <c r="G1124" s="43"/>
      <c r="H1124" s="43"/>
      <c r="I1124" s="43"/>
      <c r="J1124" s="43"/>
      <c r="K1124" s="43"/>
    </row>
    <row r="1125" spans="2:11">
      <c r="B1125" s="43"/>
      <c r="C1125" s="43"/>
      <c r="D1125" s="43"/>
      <c r="E1125" s="43"/>
      <c r="F1125" s="43"/>
      <c r="G1125" s="43"/>
      <c r="H1125" s="43"/>
      <c r="I1125" s="43"/>
      <c r="J1125" s="43"/>
      <c r="K1125" s="43"/>
    </row>
    <row r="1126" spans="2:11">
      <c r="B1126" s="43"/>
      <c r="C1126" s="43"/>
      <c r="D1126" s="43"/>
      <c r="E1126" s="43"/>
      <c r="F1126" s="43"/>
      <c r="G1126" s="43"/>
      <c r="H1126" s="43"/>
      <c r="I1126" s="43"/>
      <c r="J1126" s="43"/>
      <c r="K1126" s="43"/>
    </row>
    <row r="1127" spans="2:11">
      <c r="B1127" s="43"/>
      <c r="C1127" s="43"/>
      <c r="D1127" s="43"/>
      <c r="E1127" s="43"/>
      <c r="F1127" s="43"/>
      <c r="G1127" s="43"/>
      <c r="H1127" s="43"/>
      <c r="I1127" s="43"/>
      <c r="J1127" s="43"/>
      <c r="K1127" s="43"/>
    </row>
    <row r="1128" spans="2:11">
      <c r="B1128" s="43"/>
      <c r="C1128" s="43"/>
      <c r="D1128" s="43"/>
      <c r="E1128" s="43"/>
      <c r="F1128" s="43"/>
      <c r="G1128" s="43"/>
      <c r="H1128" s="43"/>
      <c r="I1128" s="43"/>
      <c r="J1128" s="43"/>
      <c r="K1128" s="43"/>
    </row>
    <row r="1129" spans="2:11">
      <c r="B1129" s="43"/>
      <c r="C1129" s="43"/>
      <c r="D1129" s="43"/>
      <c r="E1129" s="43"/>
      <c r="F1129" s="43"/>
      <c r="G1129" s="43"/>
      <c r="H1129" s="43"/>
      <c r="I1129" s="43"/>
      <c r="J1129" s="43"/>
      <c r="K1129" s="43"/>
    </row>
    <row r="1130" spans="2:11">
      <c r="B1130" s="43"/>
      <c r="C1130" s="43"/>
      <c r="D1130" s="43"/>
      <c r="E1130" s="43"/>
      <c r="F1130" s="43"/>
      <c r="G1130" s="43"/>
      <c r="H1130" s="43"/>
      <c r="I1130" s="43"/>
      <c r="J1130" s="43"/>
      <c r="K1130" s="43"/>
    </row>
    <row r="1131" spans="2:11">
      <c r="B1131" s="43"/>
      <c r="C1131" s="43"/>
      <c r="D1131" s="43"/>
      <c r="E1131" s="43"/>
      <c r="F1131" s="43"/>
      <c r="G1131" s="43"/>
      <c r="H1131" s="43"/>
      <c r="I1131" s="43"/>
      <c r="J1131" s="43"/>
      <c r="K1131" s="43"/>
    </row>
    <row r="1132" spans="2:11">
      <c r="B1132" s="43"/>
      <c r="C1132" s="43"/>
      <c r="D1132" s="43"/>
      <c r="E1132" s="43"/>
      <c r="F1132" s="43"/>
      <c r="G1132" s="43"/>
      <c r="H1132" s="43"/>
      <c r="I1132" s="43"/>
      <c r="J1132" s="43"/>
      <c r="K1132" s="43"/>
    </row>
    <row r="1133" spans="2:11">
      <c r="B1133" s="43"/>
      <c r="C1133" s="43"/>
      <c r="D1133" s="43"/>
      <c r="E1133" s="43"/>
      <c r="F1133" s="43"/>
      <c r="G1133" s="43"/>
      <c r="H1133" s="43"/>
      <c r="I1133" s="43"/>
      <c r="J1133" s="43"/>
      <c r="K1133" s="43"/>
    </row>
    <row r="1134" spans="2:11">
      <c r="B1134" s="43"/>
      <c r="C1134" s="43"/>
      <c r="D1134" s="43"/>
      <c r="E1134" s="43"/>
      <c r="F1134" s="43"/>
      <c r="G1134" s="43"/>
      <c r="H1134" s="43"/>
      <c r="I1134" s="43"/>
      <c r="J1134" s="43"/>
      <c r="K1134" s="43"/>
    </row>
    <row r="1135" spans="2:11">
      <c r="B1135" s="43"/>
      <c r="C1135" s="43"/>
      <c r="D1135" s="43"/>
      <c r="E1135" s="43"/>
      <c r="F1135" s="43"/>
      <c r="G1135" s="43"/>
      <c r="H1135" s="43"/>
      <c r="I1135" s="43"/>
      <c r="J1135" s="43"/>
      <c r="K1135" s="43"/>
    </row>
    <row r="1136" spans="2:11">
      <c r="B1136" s="43"/>
      <c r="C1136" s="43"/>
      <c r="D1136" s="43"/>
      <c r="E1136" s="43"/>
      <c r="F1136" s="43"/>
      <c r="G1136" s="43"/>
      <c r="H1136" s="43"/>
      <c r="I1136" s="43"/>
      <c r="J1136" s="43"/>
      <c r="K1136" s="43"/>
    </row>
    <row r="1137" spans="2:11">
      <c r="B1137" s="43"/>
      <c r="C1137" s="43"/>
      <c r="D1137" s="43"/>
      <c r="E1137" s="43"/>
      <c r="F1137" s="43"/>
      <c r="G1137" s="43"/>
      <c r="H1137" s="43"/>
      <c r="I1137" s="43"/>
      <c r="J1137" s="43"/>
      <c r="K1137" s="43"/>
    </row>
    <row r="1138" spans="2:11">
      <c r="B1138" s="43"/>
      <c r="C1138" s="43"/>
      <c r="D1138" s="43"/>
      <c r="E1138" s="43"/>
      <c r="F1138" s="43"/>
      <c r="G1138" s="43"/>
      <c r="H1138" s="43"/>
      <c r="I1138" s="43"/>
      <c r="J1138" s="43"/>
      <c r="K1138" s="43"/>
    </row>
    <row r="1139" spans="2:11">
      <c r="B1139" s="43"/>
      <c r="C1139" s="43"/>
      <c r="D1139" s="43"/>
      <c r="E1139" s="43"/>
      <c r="F1139" s="43"/>
      <c r="G1139" s="43"/>
      <c r="H1139" s="43"/>
      <c r="I1139" s="43"/>
      <c r="J1139" s="43"/>
      <c r="K1139" s="43"/>
    </row>
    <row r="1140" spans="2:11">
      <c r="B1140" s="43"/>
      <c r="C1140" s="43"/>
      <c r="D1140" s="43"/>
      <c r="E1140" s="43"/>
      <c r="F1140" s="43"/>
      <c r="G1140" s="43"/>
      <c r="H1140" s="43"/>
      <c r="I1140" s="43"/>
      <c r="J1140" s="43"/>
      <c r="K1140" s="43"/>
    </row>
  </sheetData>
  <mergeCells count="5">
    <mergeCell ref="D110:K110"/>
    <mergeCell ref="D4:K4"/>
    <mergeCell ref="D31:K31"/>
    <mergeCell ref="D58:K58"/>
    <mergeCell ref="D85:K85"/>
  </mergeCells>
  <pageMargins left="0.39370078740157483" right="0.39370078740157483" top="0.78740157480314965" bottom="0.39370078740157483" header="0.19685039370078741" footer="0.19685039370078741"/>
  <pageSetup paperSize="9" scale="85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>
  <sheetPr>
    <tabColor rgb="FF00B050"/>
  </sheetPr>
  <dimension ref="A1:G18"/>
  <sheetViews>
    <sheetView workbookViewId="0">
      <selection activeCell="E20" sqref="E20"/>
    </sheetView>
  </sheetViews>
  <sheetFormatPr defaultRowHeight="17.25" customHeight="1"/>
  <cols>
    <col min="1" max="1" width="29" style="47" customWidth="1"/>
    <col min="2" max="2" width="12.75" style="43" customWidth="1"/>
    <col min="3" max="3" width="16.625" style="43" bestFit="1" customWidth="1"/>
    <col min="4" max="4" width="11.5" style="43" customWidth="1"/>
    <col min="5" max="5" width="18.25" style="43" customWidth="1"/>
    <col min="6" max="6" width="21.125" style="43" customWidth="1"/>
    <col min="7" max="7" width="21.75" style="43" customWidth="1"/>
    <col min="8" max="16384" width="9" style="38"/>
  </cols>
  <sheetData>
    <row r="1" spans="1:7" s="116" customFormat="1" ht="24" customHeight="1">
      <c r="A1" s="1131" t="s">
        <v>1337</v>
      </c>
      <c r="B1" s="1131"/>
      <c r="C1" s="1131"/>
      <c r="D1" s="1131"/>
      <c r="E1" s="1131"/>
      <c r="F1" s="1131"/>
      <c r="G1" s="142"/>
    </row>
    <row r="2" spans="1:7" s="116" customFormat="1" ht="24" customHeight="1">
      <c r="A2" s="1131" t="s">
        <v>1338</v>
      </c>
      <c r="B2" s="1131"/>
      <c r="C2" s="1131"/>
      <c r="D2" s="1131"/>
      <c r="E2" s="1131"/>
      <c r="F2" s="1131"/>
      <c r="G2" s="142"/>
    </row>
    <row r="3" spans="1:7" s="119" customFormat="1" ht="24" customHeight="1">
      <c r="B3" s="143"/>
      <c r="C3" s="143"/>
      <c r="D3" s="143"/>
      <c r="E3" s="143"/>
      <c r="F3" s="143"/>
      <c r="G3" s="143"/>
    </row>
    <row r="4" spans="1:7" s="119" customFormat="1" ht="24" customHeight="1">
      <c r="A4" s="120"/>
      <c r="B4" s="144"/>
      <c r="C4" s="145"/>
      <c r="D4" s="1157" t="s">
        <v>1339</v>
      </c>
      <c r="E4" s="1157"/>
      <c r="F4" s="1157"/>
      <c r="G4" s="1158"/>
    </row>
    <row r="5" spans="1:7" s="119" customFormat="1" ht="24" customHeight="1">
      <c r="A5" s="121" t="s">
        <v>909</v>
      </c>
      <c r="B5" s="146" t="s">
        <v>118</v>
      </c>
      <c r="C5" s="147" t="s">
        <v>1340</v>
      </c>
      <c r="D5" s="145"/>
      <c r="E5" s="1159" t="s">
        <v>1341</v>
      </c>
      <c r="F5" s="1159"/>
      <c r="G5" s="1160"/>
    </row>
    <row r="6" spans="1:7" s="119" customFormat="1" ht="24" customHeight="1">
      <c r="A6" s="122" t="s">
        <v>1302</v>
      </c>
      <c r="B6" s="148" t="s">
        <v>36</v>
      </c>
      <c r="C6" s="149" t="s">
        <v>1342</v>
      </c>
      <c r="D6" s="147" t="s">
        <v>118</v>
      </c>
      <c r="E6" s="150"/>
      <c r="F6" s="150"/>
      <c r="G6" s="151" t="s">
        <v>1343</v>
      </c>
    </row>
    <row r="7" spans="1:7" s="119" customFormat="1" ht="24" customHeight="1">
      <c r="A7" s="123"/>
      <c r="B7" s="148"/>
      <c r="C7" s="149" t="s">
        <v>1344</v>
      </c>
      <c r="D7" s="149" t="s">
        <v>1345</v>
      </c>
      <c r="E7" s="622" t="s">
        <v>1343</v>
      </c>
      <c r="F7" s="622" t="s">
        <v>1346</v>
      </c>
      <c r="G7" s="152" t="s">
        <v>1347</v>
      </c>
    </row>
    <row r="8" spans="1:7" s="119" customFormat="1" ht="24" customHeight="1">
      <c r="A8" s="127"/>
      <c r="B8" s="153"/>
      <c r="C8" s="149"/>
      <c r="D8" s="149"/>
      <c r="E8" s="626" t="s">
        <v>1348</v>
      </c>
      <c r="F8" s="622" t="s">
        <v>1349</v>
      </c>
      <c r="G8" s="623" t="s">
        <v>1350</v>
      </c>
    </row>
    <row r="9" spans="1:7" s="119" customFormat="1" ht="24" customHeight="1">
      <c r="A9" s="123"/>
      <c r="B9" s="153"/>
      <c r="C9" s="154"/>
      <c r="D9" s="154"/>
      <c r="E9" s="155"/>
      <c r="F9" s="153"/>
      <c r="G9" s="623" t="s">
        <v>1351</v>
      </c>
    </row>
    <row r="10" spans="1:7" s="140" customFormat="1" ht="24" customHeight="1">
      <c r="A10" s="137" t="s">
        <v>1215</v>
      </c>
      <c r="B10" s="552">
        <f>SUM(B11:B18)</f>
        <v>145056</v>
      </c>
      <c r="C10" s="813">
        <f t="shared" ref="C10:G10" si="0">SUM(C11:C18)</f>
        <v>63532</v>
      </c>
      <c r="D10" s="811">
        <f t="shared" si="0"/>
        <v>81524</v>
      </c>
      <c r="E10" s="806">
        <f t="shared" si="0"/>
        <v>72066</v>
      </c>
      <c r="F10" s="806">
        <f t="shared" si="0"/>
        <v>7301</v>
      </c>
      <c r="G10" s="822">
        <f t="shared" si="0"/>
        <v>2157</v>
      </c>
    </row>
    <row r="11" spans="1:7" ht="24" customHeight="1">
      <c r="A11" s="85" t="s">
        <v>1415</v>
      </c>
      <c r="B11" s="553">
        <f>SUM(C11:D11)</f>
        <v>10841</v>
      </c>
      <c r="C11" s="595">
        <v>7930</v>
      </c>
      <c r="D11" s="565">
        <f>SUM(E11:G11)</f>
        <v>2911</v>
      </c>
      <c r="E11" s="596">
        <v>1859</v>
      </c>
      <c r="F11" s="597">
        <v>981</v>
      </c>
      <c r="G11" s="597">
        <v>71</v>
      </c>
    </row>
    <row r="12" spans="1:7" ht="24" customHeight="1">
      <c r="A12" s="85" t="s">
        <v>1216</v>
      </c>
      <c r="B12" s="553">
        <f t="shared" ref="B12:B18" si="1">SUM(C12:D12)</f>
        <v>26193</v>
      </c>
      <c r="C12" s="595">
        <v>14475</v>
      </c>
      <c r="D12" s="565">
        <f t="shared" ref="D12:D18" si="2">SUM(E12:G12)</f>
        <v>11718</v>
      </c>
      <c r="E12" s="596">
        <v>10003</v>
      </c>
      <c r="F12" s="597">
        <v>1451</v>
      </c>
      <c r="G12" s="597">
        <v>264</v>
      </c>
    </row>
    <row r="13" spans="1:7" ht="24" customHeight="1">
      <c r="A13" s="85" t="s">
        <v>1217</v>
      </c>
      <c r="B13" s="553">
        <f t="shared" si="1"/>
        <v>20604</v>
      </c>
      <c r="C13" s="595">
        <v>9255</v>
      </c>
      <c r="D13" s="565">
        <f t="shared" si="2"/>
        <v>11349</v>
      </c>
      <c r="E13" s="596">
        <v>9904</v>
      </c>
      <c r="F13" s="597">
        <v>1103</v>
      </c>
      <c r="G13" s="597">
        <v>342</v>
      </c>
    </row>
    <row r="14" spans="1:7" ht="24" customHeight="1">
      <c r="A14" s="85" t="s">
        <v>1218</v>
      </c>
      <c r="B14" s="553">
        <f t="shared" si="1"/>
        <v>40962</v>
      </c>
      <c r="C14" s="595">
        <v>16326</v>
      </c>
      <c r="D14" s="565">
        <f t="shared" si="2"/>
        <v>24636</v>
      </c>
      <c r="E14" s="596">
        <v>22163</v>
      </c>
      <c r="F14" s="597">
        <v>1806</v>
      </c>
      <c r="G14" s="597">
        <v>667</v>
      </c>
    </row>
    <row r="15" spans="1:7" ht="24" customHeight="1">
      <c r="A15" s="85" t="s">
        <v>177</v>
      </c>
      <c r="B15" s="553">
        <f t="shared" si="1"/>
        <v>32632</v>
      </c>
      <c r="C15" s="595">
        <v>10739</v>
      </c>
      <c r="D15" s="565">
        <f t="shared" si="2"/>
        <v>21893</v>
      </c>
      <c r="E15" s="596">
        <v>19928</v>
      </c>
      <c r="F15" s="597">
        <v>1361</v>
      </c>
      <c r="G15" s="597">
        <v>604</v>
      </c>
    </row>
    <row r="16" spans="1:7" ht="24" customHeight="1">
      <c r="A16" s="85" t="s">
        <v>178</v>
      </c>
      <c r="B16" s="553">
        <f t="shared" si="1"/>
        <v>9036</v>
      </c>
      <c r="C16" s="595">
        <v>2919</v>
      </c>
      <c r="D16" s="565">
        <f t="shared" si="2"/>
        <v>6117</v>
      </c>
      <c r="E16" s="596">
        <v>5548</v>
      </c>
      <c r="F16" s="597">
        <v>428</v>
      </c>
      <c r="G16" s="597">
        <v>141</v>
      </c>
    </row>
    <row r="17" spans="1:7" ht="24" customHeight="1">
      <c r="A17" s="85" t="s">
        <v>179</v>
      </c>
      <c r="B17" s="553">
        <f t="shared" si="1"/>
        <v>4312</v>
      </c>
      <c r="C17" s="595">
        <v>1553</v>
      </c>
      <c r="D17" s="565">
        <f>SUM(E17:G17)</f>
        <v>2759</v>
      </c>
      <c r="E17" s="596">
        <v>2537</v>
      </c>
      <c r="F17" s="597">
        <v>154</v>
      </c>
      <c r="G17" s="597">
        <v>68</v>
      </c>
    </row>
    <row r="18" spans="1:7" ht="24" customHeight="1">
      <c r="A18" s="115" t="s">
        <v>787</v>
      </c>
      <c r="B18" s="554">
        <f t="shared" si="1"/>
        <v>476</v>
      </c>
      <c r="C18" s="801">
        <v>335</v>
      </c>
      <c r="D18" s="560">
        <f t="shared" si="2"/>
        <v>141</v>
      </c>
      <c r="E18" s="816">
        <v>124</v>
      </c>
      <c r="F18" s="820">
        <v>17</v>
      </c>
      <c r="G18" s="820" t="s">
        <v>53</v>
      </c>
    </row>
  </sheetData>
  <mergeCells count="4">
    <mergeCell ref="A1:F1"/>
    <mergeCell ref="A2:F2"/>
    <mergeCell ref="D4:G4"/>
    <mergeCell ref="E5:G5"/>
  </mergeCells>
  <printOptions horizontalCentered="1"/>
  <pageMargins left="0.19685039370078741" right="0.59055118110236227" top="0.78740157480314965" bottom="0.59055118110236227" header="0.19685039370078741" footer="0.19685039370078741"/>
  <pageSetup paperSize="9" scale="95" orientation="landscape" r:id="rId1"/>
</worksheet>
</file>

<file path=xl/worksheets/sheet72.xml><?xml version="1.0" encoding="utf-8"?>
<worksheet xmlns="http://schemas.openxmlformats.org/spreadsheetml/2006/main" xmlns:r="http://schemas.openxmlformats.org/officeDocument/2006/relationships">
  <sheetPr>
    <tabColor rgb="FF00B050"/>
  </sheetPr>
  <dimension ref="A1:J19"/>
  <sheetViews>
    <sheetView workbookViewId="0">
      <selection activeCell="E20" sqref="E20"/>
    </sheetView>
  </sheetViews>
  <sheetFormatPr defaultRowHeight="21"/>
  <cols>
    <col min="1" max="1" width="23.125" style="47" customWidth="1"/>
    <col min="2" max="2" width="18.75" style="43" customWidth="1"/>
    <col min="3" max="3" width="14.75" style="43" customWidth="1"/>
    <col min="4" max="4" width="12.375" style="43" customWidth="1"/>
    <col min="5" max="5" width="13.125" style="43" customWidth="1"/>
    <col min="6" max="6" width="12" style="43" customWidth="1"/>
    <col min="7" max="7" width="14.375" style="43" customWidth="1"/>
    <col min="8" max="8" width="13" style="43" customWidth="1"/>
    <col min="9" max="9" width="13.75" style="43" customWidth="1"/>
    <col min="10" max="10" width="12.625" style="43" customWidth="1"/>
    <col min="11" max="11" width="11.125" style="38" bestFit="1" customWidth="1"/>
    <col min="12" max="12" width="11.125" style="38" customWidth="1"/>
    <col min="13" max="13" width="9" style="38"/>
    <col min="14" max="14" width="10.125" style="38" bestFit="1" customWidth="1"/>
    <col min="15" max="15" width="10.125" style="38" customWidth="1"/>
    <col min="16" max="16" width="9" style="38"/>
    <col min="17" max="17" width="10.125" style="38" bestFit="1" customWidth="1"/>
    <col min="18" max="18" width="10.125" style="38" customWidth="1"/>
    <col min="19" max="19" width="9" style="38"/>
    <col min="20" max="20" width="10.125" style="38" bestFit="1" customWidth="1"/>
    <col min="21" max="21" width="10.25" style="38" bestFit="1" customWidth="1"/>
    <col min="22" max="16384" width="9" style="38"/>
  </cols>
  <sheetData>
    <row r="1" spans="1:10" s="116" customFormat="1" ht="19.5" customHeight="1">
      <c r="A1" s="116" t="s">
        <v>1352</v>
      </c>
      <c r="H1" s="156"/>
    </row>
    <row r="2" spans="1:10" s="116" customFormat="1" ht="19.5" customHeight="1">
      <c r="A2" s="116" t="s">
        <v>1353</v>
      </c>
      <c r="I2" s="1164" t="s">
        <v>1635</v>
      </c>
      <c r="J2" s="1164"/>
    </row>
    <row r="3" spans="1:10" s="116" customFormat="1" ht="19.5" customHeight="1">
      <c r="A3" s="117" t="s">
        <v>1354</v>
      </c>
      <c r="B3" s="117"/>
      <c r="C3" s="117"/>
      <c r="D3" s="117"/>
      <c r="E3" s="117"/>
      <c r="F3" s="117"/>
      <c r="G3" s="117"/>
      <c r="H3" s="117"/>
      <c r="I3" s="1165" t="s">
        <v>1636</v>
      </c>
      <c r="J3" s="1165"/>
    </row>
    <row r="4" spans="1:10" s="119" customFormat="1" ht="20.25" customHeight="1"/>
    <row r="5" spans="1:10" s="119" customFormat="1" ht="24" customHeight="1">
      <c r="A5" s="120"/>
      <c r="B5" s="1089" t="s">
        <v>1355</v>
      </c>
      <c r="C5" s="1090"/>
      <c r="D5" s="1090"/>
      <c r="E5" s="1090"/>
      <c r="F5" s="1090"/>
      <c r="G5" s="1090"/>
      <c r="H5" s="1090"/>
      <c r="I5" s="1090"/>
      <c r="J5" s="1090"/>
    </row>
    <row r="6" spans="1:10" s="119" customFormat="1" ht="24" customHeight="1">
      <c r="A6" s="121" t="s">
        <v>909</v>
      </c>
      <c r="B6" s="1048" t="s">
        <v>118</v>
      </c>
      <c r="C6" s="1073" t="s">
        <v>1356</v>
      </c>
      <c r="D6" s="1074"/>
      <c r="E6" s="1073" t="s">
        <v>1357</v>
      </c>
      <c r="F6" s="1074"/>
      <c r="G6" s="1073" t="s">
        <v>1358</v>
      </c>
      <c r="H6" s="1074"/>
      <c r="I6" s="1073" t="s">
        <v>1359</v>
      </c>
      <c r="J6" s="1075"/>
    </row>
    <row r="7" spans="1:10" s="119" customFormat="1" ht="24" customHeight="1">
      <c r="A7" s="880" t="s">
        <v>1799</v>
      </c>
      <c r="B7" s="1049"/>
      <c r="C7" s="1098" t="s">
        <v>1360</v>
      </c>
      <c r="D7" s="1099"/>
      <c r="E7" s="1078"/>
      <c r="F7" s="1079"/>
      <c r="G7" s="1078"/>
      <c r="H7" s="1079"/>
      <c r="I7" s="1078" t="s">
        <v>1361</v>
      </c>
      <c r="J7" s="1077"/>
    </row>
    <row r="8" spans="1:10" s="119" customFormat="1" ht="24" customHeight="1">
      <c r="A8" s="881" t="s">
        <v>1800</v>
      </c>
      <c r="B8" s="527" t="s">
        <v>36</v>
      </c>
      <c r="C8" s="1092" t="s">
        <v>1801</v>
      </c>
      <c r="D8" s="1161"/>
      <c r="E8" s="1162" t="s">
        <v>1362</v>
      </c>
      <c r="F8" s="1163"/>
      <c r="G8" s="1101" t="s">
        <v>1363</v>
      </c>
      <c r="H8" s="1102"/>
      <c r="I8" s="1101" t="s">
        <v>1364</v>
      </c>
      <c r="J8" s="1154"/>
    </row>
    <row r="9" spans="1:10" s="119" customFormat="1" ht="24" customHeight="1">
      <c r="A9" s="127"/>
      <c r="B9" s="128" t="s">
        <v>1365</v>
      </c>
      <c r="C9" s="129" t="s">
        <v>1366</v>
      </c>
      <c r="D9" s="129" t="s">
        <v>1367</v>
      </c>
      <c r="E9" s="129" t="s">
        <v>1366</v>
      </c>
      <c r="F9" s="129" t="s">
        <v>1367</v>
      </c>
      <c r="G9" s="129" t="s">
        <v>1366</v>
      </c>
      <c r="H9" s="129" t="s">
        <v>1367</v>
      </c>
      <c r="I9" s="129" t="s">
        <v>1366</v>
      </c>
      <c r="J9" s="130" t="s">
        <v>1367</v>
      </c>
    </row>
    <row r="10" spans="1:10" s="119" customFormat="1" ht="45" customHeight="1">
      <c r="A10" s="131"/>
      <c r="B10" s="132" t="s">
        <v>1368</v>
      </c>
      <c r="C10" s="511" t="s">
        <v>1369</v>
      </c>
      <c r="D10" s="511" t="s">
        <v>1368</v>
      </c>
      <c r="E10" s="511" t="s">
        <v>1369</v>
      </c>
      <c r="F10" s="511" t="s">
        <v>1368</v>
      </c>
      <c r="G10" s="511" t="s">
        <v>1369</v>
      </c>
      <c r="H10" s="511" t="s">
        <v>1368</v>
      </c>
      <c r="I10" s="511" t="s">
        <v>1369</v>
      </c>
      <c r="J10" s="523" t="s">
        <v>1368</v>
      </c>
    </row>
    <row r="11" spans="1:10" s="140" customFormat="1" ht="24" customHeight="1">
      <c r="A11" s="137" t="s">
        <v>1215</v>
      </c>
      <c r="B11" s="563">
        <f>SUM(B12:B19)</f>
        <v>8430</v>
      </c>
      <c r="C11" s="813">
        <v>39230.42</v>
      </c>
      <c r="D11" s="813">
        <f>SUM(D12:D19)</f>
        <v>5660</v>
      </c>
      <c r="E11" s="813">
        <f t="shared" ref="E11:H11" si="0">SUM(E12:E19)</f>
        <v>2033</v>
      </c>
      <c r="F11" s="813">
        <f t="shared" si="0"/>
        <v>761</v>
      </c>
      <c r="G11" s="813">
        <f t="shared" si="0"/>
        <v>10067</v>
      </c>
      <c r="H11" s="813">
        <f t="shared" si="0"/>
        <v>1058</v>
      </c>
      <c r="I11" s="813">
        <f t="shared" ref="I11" si="1">SUM(I12:I19)</f>
        <v>27326</v>
      </c>
      <c r="J11" s="813">
        <f t="shared" ref="J11" si="2">SUM(J12:J19)</f>
        <v>703</v>
      </c>
    </row>
    <row r="12" spans="1:10" ht="24" customHeight="1">
      <c r="A12" s="85" t="s">
        <v>1415</v>
      </c>
      <c r="B12" s="557">
        <v>114</v>
      </c>
      <c r="C12" s="595">
        <v>544</v>
      </c>
      <c r="D12" s="595">
        <v>77</v>
      </c>
      <c r="E12" s="595">
        <v>49</v>
      </c>
      <c r="F12" s="595">
        <v>11</v>
      </c>
      <c r="G12" s="595">
        <v>142</v>
      </c>
      <c r="H12" s="595">
        <v>7</v>
      </c>
      <c r="I12" s="595">
        <v>473</v>
      </c>
      <c r="J12" s="595">
        <v>11</v>
      </c>
    </row>
    <row r="13" spans="1:10" ht="24" customHeight="1">
      <c r="A13" s="85" t="s">
        <v>1216</v>
      </c>
      <c r="B13" s="557">
        <v>626</v>
      </c>
      <c r="C13" s="595">
        <v>4210</v>
      </c>
      <c r="D13" s="595">
        <v>407</v>
      </c>
      <c r="E13" s="595">
        <v>177</v>
      </c>
      <c r="F13" s="595">
        <v>33</v>
      </c>
      <c r="G13" s="595">
        <v>1079</v>
      </c>
      <c r="H13" s="595">
        <v>84</v>
      </c>
      <c r="I13" s="595">
        <v>3358</v>
      </c>
      <c r="J13" s="595">
        <v>80</v>
      </c>
    </row>
    <row r="14" spans="1:10" ht="24" customHeight="1">
      <c r="A14" s="85" t="s">
        <v>1217</v>
      </c>
      <c r="B14" s="557">
        <v>859</v>
      </c>
      <c r="C14" s="595">
        <v>4993</v>
      </c>
      <c r="D14" s="595">
        <v>546</v>
      </c>
      <c r="E14" s="595">
        <v>261</v>
      </c>
      <c r="F14" s="595">
        <v>78</v>
      </c>
      <c r="G14" s="595">
        <v>1304</v>
      </c>
      <c r="H14" s="595">
        <v>117</v>
      </c>
      <c r="I14" s="595">
        <v>3508</v>
      </c>
      <c r="J14" s="595">
        <v>87</v>
      </c>
    </row>
    <row r="15" spans="1:10" ht="24" customHeight="1">
      <c r="A15" s="85" t="s">
        <v>1218</v>
      </c>
      <c r="B15" s="557">
        <v>2271</v>
      </c>
      <c r="C15" s="595">
        <v>12499</v>
      </c>
      <c r="D15" s="595">
        <v>1509</v>
      </c>
      <c r="E15" s="595">
        <v>654</v>
      </c>
      <c r="F15" s="595">
        <v>201</v>
      </c>
      <c r="G15" s="595">
        <v>3020</v>
      </c>
      <c r="H15" s="595">
        <v>291</v>
      </c>
      <c r="I15" s="595">
        <v>8516</v>
      </c>
      <c r="J15" s="595">
        <v>217</v>
      </c>
    </row>
    <row r="16" spans="1:10" ht="24" customHeight="1">
      <c r="A16" s="85" t="s">
        <v>177</v>
      </c>
      <c r="B16" s="557">
        <v>2693</v>
      </c>
      <c r="C16" s="595">
        <v>11898</v>
      </c>
      <c r="D16" s="595">
        <v>1891</v>
      </c>
      <c r="E16" s="595">
        <v>598</v>
      </c>
      <c r="F16" s="595">
        <v>191</v>
      </c>
      <c r="G16" s="595">
        <v>3093</v>
      </c>
      <c r="H16" s="595">
        <v>338</v>
      </c>
      <c r="I16" s="595">
        <v>8025</v>
      </c>
      <c r="J16" s="595">
        <v>210</v>
      </c>
    </row>
    <row r="17" spans="1:10" ht="24" customHeight="1">
      <c r="A17" s="85" t="s">
        <v>178</v>
      </c>
      <c r="B17" s="557">
        <v>968</v>
      </c>
      <c r="C17" s="595">
        <v>3403</v>
      </c>
      <c r="D17" s="595">
        <v>707</v>
      </c>
      <c r="E17" s="595">
        <v>169</v>
      </c>
      <c r="F17" s="595">
        <v>46</v>
      </c>
      <c r="G17" s="595">
        <v>929</v>
      </c>
      <c r="H17" s="595">
        <v>121</v>
      </c>
      <c r="I17" s="595">
        <v>2356</v>
      </c>
      <c r="J17" s="595">
        <v>64</v>
      </c>
    </row>
    <row r="18" spans="1:10" ht="24" customHeight="1">
      <c r="A18" s="85" t="s">
        <v>179</v>
      </c>
      <c r="B18" s="557">
        <v>824</v>
      </c>
      <c r="C18" s="595">
        <v>1607</v>
      </c>
      <c r="D18" s="595">
        <v>492</v>
      </c>
      <c r="E18" s="595">
        <v>105</v>
      </c>
      <c r="F18" s="595">
        <v>186</v>
      </c>
      <c r="G18" s="595">
        <v>488</v>
      </c>
      <c r="H18" s="595">
        <v>93</v>
      </c>
      <c r="I18" s="595">
        <v>1046</v>
      </c>
      <c r="J18" s="595">
        <v>33</v>
      </c>
    </row>
    <row r="19" spans="1:10" ht="24" customHeight="1">
      <c r="A19" s="115" t="s">
        <v>787</v>
      </c>
      <c r="B19" s="558">
        <v>75</v>
      </c>
      <c r="C19" s="801">
        <v>76</v>
      </c>
      <c r="D19" s="801">
        <v>31</v>
      </c>
      <c r="E19" s="801">
        <v>20</v>
      </c>
      <c r="F19" s="801">
        <v>15</v>
      </c>
      <c r="G19" s="801">
        <v>12</v>
      </c>
      <c r="H19" s="801">
        <v>7</v>
      </c>
      <c r="I19" s="801">
        <v>44</v>
      </c>
      <c r="J19" s="801">
        <v>1</v>
      </c>
    </row>
  </sheetData>
  <mergeCells count="14">
    <mergeCell ref="C8:D8"/>
    <mergeCell ref="E8:F8"/>
    <mergeCell ref="G8:H8"/>
    <mergeCell ref="I8:J8"/>
    <mergeCell ref="I2:J2"/>
    <mergeCell ref="I3:J3"/>
    <mergeCell ref="B5:J5"/>
    <mergeCell ref="B6:B7"/>
    <mergeCell ref="C6:D6"/>
    <mergeCell ref="E6:F7"/>
    <mergeCell ref="G6:H7"/>
    <mergeCell ref="I6:J6"/>
    <mergeCell ref="C7:D7"/>
    <mergeCell ref="I7:J7"/>
  </mergeCells>
  <pageMargins left="0.39370078740157483" right="0.39370078740157483" top="0.78740157480314965" bottom="0.39370078740157483" header="0.19685039370078741" footer="0.19685039370078741"/>
  <pageSetup paperSize="9" scale="85" orientation="landscape" r:id="rId1"/>
</worksheet>
</file>

<file path=xl/worksheets/sheet73.xml><?xml version="1.0" encoding="utf-8"?>
<worksheet xmlns="http://schemas.openxmlformats.org/spreadsheetml/2006/main" xmlns:r="http://schemas.openxmlformats.org/officeDocument/2006/relationships">
  <sheetPr>
    <tabColor rgb="FF00B050"/>
  </sheetPr>
  <dimension ref="A1:I29"/>
  <sheetViews>
    <sheetView workbookViewId="0">
      <selection activeCell="E20" sqref="E20"/>
    </sheetView>
  </sheetViews>
  <sheetFormatPr defaultRowHeight="21"/>
  <cols>
    <col min="1" max="1" width="28.375" style="47" customWidth="1"/>
    <col min="2" max="9" width="15.375" style="43" customWidth="1"/>
    <col min="10" max="16384" width="9" style="38"/>
  </cols>
  <sheetData>
    <row r="1" spans="1:9" s="116" customFormat="1" ht="19.5" customHeight="1">
      <c r="A1" s="116" t="s">
        <v>1370</v>
      </c>
    </row>
    <row r="2" spans="1:9" s="116" customFormat="1" ht="19.5" customHeight="1">
      <c r="A2" s="116" t="s">
        <v>1353</v>
      </c>
      <c r="I2" s="529"/>
    </row>
    <row r="3" spans="1:9" s="116" customFormat="1" ht="19.5" customHeight="1">
      <c r="A3" s="117" t="s">
        <v>1371</v>
      </c>
      <c r="B3" s="117"/>
      <c r="C3" s="117"/>
      <c r="E3" s="118"/>
      <c r="F3" s="118"/>
      <c r="G3" s="118"/>
      <c r="H3" s="118"/>
      <c r="I3" s="518"/>
    </row>
    <row r="4" spans="1:9" s="119" customFormat="1" ht="20.25" customHeight="1"/>
    <row r="5" spans="1:9" s="119" customFormat="1" ht="24" customHeight="1">
      <c r="A5" s="120"/>
      <c r="B5" s="1089" t="s">
        <v>1355</v>
      </c>
      <c r="C5" s="1090"/>
      <c r="D5" s="1090"/>
      <c r="E5" s="1090"/>
      <c r="F5" s="1090"/>
      <c r="G5" s="1090"/>
      <c r="H5" s="1090"/>
      <c r="I5" s="1090"/>
    </row>
    <row r="6" spans="1:9" s="119" customFormat="1" ht="11.25" customHeight="1">
      <c r="B6" s="1073"/>
      <c r="C6" s="1074"/>
      <c r="D6" s="1073"/>
      <c r="E6" s="1074"/>
      <c r="F6" s="1073"/>
      <c r="G6" s="1074"/>
      <c r="H6" s="1073"/>
      <c r="I6" s="1075"/>
    </row>
    <row r="7" spans="1:9" s="119" customFormat="1" ht="24" customHeight="1">
      <c r="A7" s="121" t="s">
        <v>909</v>
      </c>
      <c r="B7" s="1078" t="s">
        <v>1372</v>
      </c>
      <c r="C7" s="1079"/>
      <c r="D7" s="1078" t="s">
        <v>1373</v>
      </c>
      <c r="E7" s="1079"/>
      <c r="F7" s="1078" t="s">
        <v>1374</v>
      </c>
      <c r="G7" s="1079"/>
      <c r="H7" s="1078" t="s">
        <v>1375</v>
      </c>
      <c r="I7" s="1077"/>
    </row>
    <row r="8" spans="1:9" s="119" customFormat="1" ht="24" customHeight="1">
      <c r="A8" s="880" t="s">
        <v>1802</v>
      </c>
      <c r="B8" s="1101" t="s">
        <v>1376</v>
      </c>
      <c r="C8" s="1102"/>
      <c r="D8" s="1101" t="s">
        <v>1377</v>
      </c>
      <c r="E8" s="1102"/>
      <c r="F8" s="1101" t="s">
        <v>1378</v>
      </c>
      <c r="G8" s="1102"/>
      <c r="H8" s="1101" t="s">
        <v>1379</v>
      </c>
      <c r="I8" s="1154"/>
    </row>
    <row r="9" spans="1:9" s="119" customFormat="1" ht="24" customHeight="1">
      <c r="A9" s="878" t="s">
        <v>1581</v>
      </c>
      <c r="B9" s="129" t="s">
        <v>1366</v>
      </c>
      <c r="C9" s="129" t="s">
        <v>1367</v>
      </c>
      <c r="D9" s="129" t="s">
        <v>1366</v>
      </c>
      <c r="E9" s="129" t="s">
        <v>1367</v>
      </c>
      <c r="F9" s="129" t="s">
        <v>1366</v>
      </c>
      <c r="G9" s="129" t="s">
        <v>1367</v>
      </c>
      <c r="H9" s="129" t="s">
        <v>1366</v>
      </c>
      <c r="I9" s="130" t="s">
        <v>1367</v>
      </c>
    </row>
    <row r="10" spans="1:9" s="119" customFormat="1" ht="40.5" customHeight="1">
      <c r="A10" s="131"/>
      <c r="B10" s="526" t="s">
        <v>1369</v>
      </c>
      <c r="C10" s="526" t="s">
        <v>1368</v>
      </c>
      <c r="D10" s="526" t="s">
        <v>1369</v>
      </c>
      <c r="E10" s="526" t="s">
        <v>1368</v>
      </c>
      <c r="F10" s="526" t="s">
        <v>1369</v>
      </c>
      <c r="G10" s="526" t="s">
        <v>1368</v>
      </c>
      <c r="H10" s="526" t="s">
        <v>1369</v>
      </c>
      <c r="I10" s="519" t="s">
        <v>1368</v>
      </c>
    </row>
    <row r="11" spans="1:9" s="136" customFormat="1" ht="6.75" customHeight="1">
      <c r="A11" s="134"/>
      <c r="B11" s="135"/>
      <c r="C11" s="700"/>
      <c r="D11" s="700"/>
      <c r="E11" s="700"/>
      <c r="F11" s="700"/>
      <c r="G11" s="700"/>
      <c r="H11" s="700"/>
      <c r="I11" s="853"/>
    </row>
    <row r="12" spans="1:9" s="140" customFormat="1" ht="24" customHeight="1">
      <c r="A12" s="137" t="s">
        <v>1215</v>
      </c>
      <c r="B12" s="477">
        <v>824.53</v>
      </c>
      <c r="C12" s="813">
        <f>SUM(C13:C20)</f>
        <v>104</v>
      </c>
      <c r="D12" s="813">
        <v>633</v>
      </c>
      <c r="E12" s="813">
        <f t="shared" ref="E12:G12" si="0">SUM(E13:E20)</f>
        <v>24</v>
      </c>
      <c r="F12" s="813">
        <f t="shared" si="0"/>
        <v>726.30000000000007</v>
      </c>
      <c r="G12" s="813">
        <f t="shared" si="0"/>
        <v>59</v>
      </c>
      <c r="H12" s="813">
        <f t="shared" ref="H12" si="1">SUM(H13:H20)</f>
        <v>1004.27</v>
      </c>
      <c r="I12" s="813">
        <f t="shared" ref="I12" si="2">SUM(I13:I20)</f>
        <v>61</v>
      </c>
    </row>
    <row r="13" spans="1:9" ht="24" customHeight="1">
      <c r="A13" s="85" t="s">
        <v>1415</v>
      </c>
      <c r="B13" s="478">
        <v>36.53</v>
      </c>
      <c r="C13" s="595">
        <v>8</v>
      </c>
      <c r="D13" s="595" t="s">
        <v>220</v>
      </c>
      <c r="E13" s="854" t="s">
        <v>53</v>
      </c>
      <c r="F13" s="595">
        <v>3.89</v>
      </c>
      <c r="G13" s="595" t="s">
        <v>53</v>
      </c>
      <c r="H13" s="595">
        <v>16.72</v>
      </c>
      <c r="I13" s="595" t="s">
        <v>53</v>
      </c>
    </row>
    <row r="14" spans="1:9" ht="24" customHeight="1">
      <c r="A14" s="85" t="s">
        <v>1216</v>
      </c>
      <c r="B14" s="478">
        <v>152.69</v>
      </c>
      <c r="C14" s="595">
        <v>18</v>
      </c>
      <c r="D14" s="595">
        <v>12.89</v>
      </c>
      <c r="E14" s="595" t="s">
        <v>53</v>
      </c>
      <c r="F14" s="595">
        <v>40.65</v>
      </c>
      <c r="G14" s="595">
        <v>1</v>
      </c>
      <c r="H14" s="595">
        <v>63.96</v>
      </c>
      <c r="I14" s="595">
        <v>3</v>
      </c>
    </row>
    <row r="15" spans="1:9" ht="24" customHeight="1">
      <c r="A15" s="85" t="s">
        <v>1217</v>
      </c>
      <c r="B15" s="478">
        <v>93.75</v>
      </c>
      <c r="C15" s="595">
        <v>22</v>
      </c>
      <c r="D15" s="595">
        <v>40.86</v>
      </c>
      <c r="E15" s="595">
        <v>1</v>
      </c>
      <c r="F15" s="595">
        <v>56.88</v>
      </c>
      <c r="G15" s="595">
        <v>2</v>
      </c>
      <c r="H15" s="595">
        <v>118.26</v>
      </c>
      <c r="I15" s="595">
        <v>6</v>
      </c>
    </row>
    <row r="16" spans="1:9" ht="24" customHeight="1">
      <c r="A16" s="85" t="s">
        <v>1218</v>
      </c>
      <c r="B16" s="478">
        <v>195.42</v>
      </c>
      <c r="C16" s="595">
        <v>20</v>
      </c>
      <c r="D16" s="595">
        <v>154.07</v>
      </c>
      <c r="E16" s="595">
        <v>4</v>
      </c>
      <c r="F16" s="595">
        <v>167.62</v>
      </c>
      <c r="G16" s="595">
        <v>12</v>
      </c>
      <c r="H16" s="595">
        <v>280.82</v>
      </c>
      <c r="I16" s="595">
        <v>17</v>
      </c>
    </row>
    <row r="17" spans="1:9" ht="24" customHeight="1">
      <c r="A17" s="85" t="s">
        <v>177</v>
      </c>
      <c r="B17" s="478">
        <v>229.14</v>
      </c>
      <c r="C17" s="595">
        <v>14</v>
      </c>
      <c r="D17" s="595">
        <v>302.75</v>
      </c>
      <c r="E17" s="595">
        <v>14</v>
      </c>
      <c r="F17" s="595">
        <v>276.35000000000002</v>
      </c>
      <c r="G17" s="595">
        <v>17</v>
      </c>
      <c r="H17" s="595">
        <v>311.23</v>
      </c>
      <c r="I17" s="595">
        <v>18</v>
      </c>
    </row>
    <row r="18" spans="1:9" ht="24" customHeight="1">
      <c r="A18" s="85" t="s">
        <v>178</v>
      </c>
      <c r="B18" s="478">
        <v>80.680000000000007</v>
      </c>
      <c r="C18" s="595">
        <v>10</v>
      </c>
      <c r="D18" s="595">
        <v>84.62</v>
      </c>
      <c r="E18" s="595">
        <v>4</v>
      </c>
      <c r="F18" s="595">
        <v>124.42</v>
      </c>
      <c r="G18" s="595">
        <v>8</v>
      </c>
      <c r="H18" s="595">
        <v>136.08000000000001</v>
      </c>
      <c r="I18" s="595">
        <v>8</v>
      </c>
    </row>
    <row r="19" spans="1:9" ht="24" customHeight="1">
      <c r="A19" s="85" t="s">
        <v>179</v>
      </c>
      <c r="B19" s="478">
        <v>23.85</v>
      </c>
      <c r="C19" s="595">
        <v>10</v>
      </c>
      <c r="D19" s="595">
        <v>36.590000000000003</v>
      </c>
      <c r="E19" s="595">
        <v>1</v>
      </c>
      <c r="F19" s="595">
        <v>48.53</v>
      </c>
      <c r="G19" s="595">
        <v>6</v>
      </c>
      <c r="H19" s="595">
        <v>69.17</v>
      </c>
      <c r="I19" s="595">
        <v>3</v>
      </c>
    </row>
    <row r="20" spans="1:9" ht="24" customHeight="1">
      <c r="A20" s="115" t="s">
        <v>787</v>
      </c>
      <c r="B20" s="479">
        <v>12.49</v>
      </c>
      <c r="C20" s="801">
        <v>2</v>
      </c>
      <c r="D20" s="801" t="s">
        <v>220</v>
      </c>
      <c r="E20" s="801" t="s">
        <v>220</v>
      </c>
      <c r="F20" s="801">
        <v>7.96</v>
      </c>
      <c r="G20" s="801">
        <v>13</v>
      </c>
      <c r="H20" s="801">
        <v>8.0299999999999994</v>
      </c>
      <c r="I20" s="801">
        <v>6</v>
      </c>
    </row>
    <row r="22" spans="1:9">
      <c r="F22" s="621"/>
      <c r="G22" s="621"/>
      <c r="H22" s="570"/>
    </row>
    <row r="23" spans="1:9">
      <c r="E23" s="621"/>
      <c r="F23" s="621"/>
      <c r="G23" s="621"/>
      <c r="H23" s="570"/>
    </row>
    <row r="24" spans="1:9">
      <c r="E24" s="621"/>
      <c r="F24" s="621"/>
      <c r="G24" s="621"/>
      <c r="H24" s="570"/>
    </row>
    <row r="25" spans="1:9">
      <c r="E25" s="621"/>
      <c r="F25" s="621"/>
      <c r="G25" s="621"/>
      <c r="H25" s="570"/>
    </row>
    <row r="26" spans="1:9">
      <c r="E26" s="621"/>
      <c r="F26" s="621"/>
      <c r="G26" s="621"/>
      <c r="H26" s="570"/>
    </row>
    <row r="27" spans="1:9">
      <c r="E27" s="621"/>
      <c r="F27" s="621"/>
      <c r="G27" s="621"/>
      <c r="H27" s="570"/>
    </row>
    <row r="28" spans="1:9">
      <c r="E28" s="621"/>
      <c r="F28" s="621"/>
      <c r="G28" s="621"/>
      <c r="H28" s="570"/>
    </row>
    <row r="29" spans="1:9">
      <c r="F29" s="621"/>
      <c r="G29" s="621"/>
      <c r="H29" s="570"/>
    </row>
  </sheetData>
  <mergeCells count="13">
    <mergeCell ref="B8:C8"/>
    <mergeCell ref="D8:E8"/>
    <mergeCell ref="F8:G8"/>
    <mergeCell ref="H8:I8"/>
    <mergeCell ref="B5:I5"/>
    <mergeCell ref="B6:C6"/>
    <mergeCell ref="D6:E6"/>
    <mergeCell ref="F6:G6"/>
    <mergeCell ref="H6:I6"/>
    <mergeCell ref="B7:C7"/>
    <mergeCell ref="D7:E7"/>
    <mergeCell ref="F7:G7"/>
    <mergeCell ref="H7:I7"/>
  </mergeCells>
  <pageMargins left="0.39370078740157483" right="0.39370078740157483" top="0.78740157480314965" bottom="0.39370078740157483" header="0.19685039370078741" footer="0.19685039370078741"/>
  <pageSetup paperSize="9" scale="85"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>
  <sheetPr>
    <tabColor rgb="FF00B050"/>
  </sheetPr>
  <dimension ref="A1:P27"/>
  <sheetViews>
    <sheetView workbookViewId="0">
      <selection activeCell="E20" sqref="E20"/>
    </sheetView>
  </sheetViews>
  <sheetFormatPr defaultRowHeight="21"/>
  <cols>
    <col min="1" max="1" width="32.875" style="47" customWidth="1"/>
    <col min="2" max="2" width="11.375" style="43" bestFit="1" customWidth="1"/>
    <col min="3" max="3" width="12.75" style="43" customWidth="1"/>
    <col min="4" max="4" width="11.25" style="43" customWidth="1"/>
    <col min="5" max="5" width="11.375" style="43" customWidth="1"/>
    <col min="6" max="6" width="10.25" style="43" customWidth="1"/>
    <col min="7" max="7" width="10.375" style="43" customWidth="1"/>
    <col min="8" max="8" width="11.75" style="43" customWidth="1"/>
    <col min="9" max="9" width="11.375" style="43" bestFit="1" customWidth="1"/>
    <col min="10" max="10" width="11.125" style="43" bestFit="1" customWidth="1"/>
    <col min="11" max="11" width="13.875" style="43" customWidth="1"/>
    <col min="12" max="16384" width="9" style="38"/>
  </cols>
  <sheetData>
    <row r="1" spans="1:16" s="116" customFormat="1" ht="19.5" customHeight="1">
      <c r="A1" s="116" t="s">
        <v>1398</v>
      </c>
      <c r="B1" s="142"/>
      <c r="C1" s="142"/>
      <c r="D1" s="142"/>
      <c r="E1" s="142"/>
      <c r="F1" s="142"/>
      <c r="G1" s="142"/>
      <c r="H1" s="142"/>
      <c r="I1" s="159"/>
      <c r="J1" s="142"/>
      <c r="K1" s="142"/>
    </row>
    <row r="2" spans="1:16" s="116" customFormat="1" ht="19.5" customHeight="1">
      <c r="A2" s="116" t="s">
        <v>1399</v>
      </c>
      <c r="B2" s="142"/>
      <c r="C2" s="142"/>
      <c r="D2" s="142"/>
      <c r="E2" s="142"/>
      <c r="F2" s="142"/>
      <c r="G2" s="142"/>
      <c r="H2" s="142"/>
      <c r="I2" s="142"/>
      <c r="J2" s="142"/>
      <c r="K2" s="160"/>
    </row>
    <row r="3" spans="1:16" s="161" customFormat="1">
      <c r="B3" s="162"/>
      <c r="C3" s="162"/>
      <c r="D3" s="163"/>
      <c r="E3" s="163"/>
      <c r="F3" s="163"/>
      <c r="G3" s="163"/>
      <c r="H3" s="163"/>
      <c r="I3" s="163"/>
      <c r="J3" s="163"/>
      <c r="K3" s="163"/>
    </row>
    <row r="4" spans="1:16" s="119" customFormat="1" ht="23.25" customHeight="1">
      <c r="A4" s="164"/>
      <c r="B4" s="165" t="s">
        <v>118</v>
      </c>
      <c r="C4" s="166" t="s">
        <v>1380</v>
      </c>
      <c r="D4" s="167"/>
      <c r="E4" s="167"/>
      <c r="F4" s="167"/>
      <c r="G4" s="167"/>
      <c r="H4" s="168"/>
      <c r="I4" s="168"/>
      <c r="J4" s="168"/>
      <c r="K4" s="168"/>
    </row>
    <row r="5" spans="1:16" s="119" customFormat="1" ht="23.25" customHeight="1">
      <c r="A5" s="122" t="s">
        <v>1381</v>
      </c>
      <c r="B5" s="1166" t="s">
        <v>36</v>
      </c>
      <c r="C5" s="169" t="s">
        <v>1382</v>
      </c>
      <c r="D5" s="169" t="s">
        <v>1383</v>
      </c>
      <c r="E5" s="170" t="s">
        <v>1384</v>
      </c>
      <c r="F5" s="171" t="s">
        <v>1385</v>
      </c>
      <c r="G5" s="146" t="s">
        <v>1386</v>
      </c>
      <c r="H5" s="169" t="s">
        <v>1387</v>
      </c>
      <c r="I5" s="169" t="s">
        <v>1388</v>
      </c>
      <c r="J5" s="169" t="s">
        <v>1389</v>
      </c>
      <c r="K5" s="172">
        <v>1000001</v>
      </c>
    </row>
    <row r="6" spans="1:16" s="119" customFormat="1" ht="23.25" customHeight="1">
      <c r="A6" s="122" t="s">
        <v>1390</v>
      </c>
      <c r="B6" s="1166"/>
      <c r="C6" s="173">
        <v>2001</v>
      </c>
      <c r="D6" s="173">
        <v>5000</v>
      </c>
      <c r="E6" s="174">
        <v>10000</v>
      </c>
      <c r="F6" s="173">
        <v>20000</v>
      </c>
      <c r="G6" s="173">
        <v>50000</v>
      </c>
      <c r="H6" s="173">
        <v>100000</v>
      </c>
      <c r="I6" s="173">
        <v>500000</v>
      </c>
      <c r="J6" s="173">
        <v>1000000</v>
      </c>
      <c r="K6" s="175" t="s">
        <v>1391</v>
      </c>
    </row>
    <row r="7" spans="1:16" s="91" customFormat="1" ht="13.5">
      <c r="A7" s="88"/>
      <c r="B7" s="89"/>
      <c r="C7" s="857"/>
      <c r="D7" s="857"/>
      <c r="E7" s="857"/>
      <c r="F7" s="857"/>
      <c r="G7" s="857"/>
      <c r="H7" s="857"/>
      <c r="I7" s="857"/>
      <c r="J7" s="857"/>
      <c r="K7" s="858"/>
      <c r="L7" s="90"/>
      <c r="M7" s="90"/>
      <c r="N7" s="90"/>
      <c r="O7" s="90"/>
      <c r="P7" s="90"/>
    </row>
    <row r="8" spans="1:16" s="140" customFormat="1">
      <c r="A8" s="137" t="s">
        <v>1666</v>
      </c>
      <c r="B8" s="855">
        <f t="shared" ref="B8:K8" si="0">SUM(B9:B22)</f>
        <v>81842</v>
      </c>
      <c r="C8" s="863">
        <f t="shared" si="0"/>
        <v>579</v>
      </c>
      <c r="D8" s="864">
        <f t="shared" si="0"/>
        <v>2159</v>
      </c>
      <c r="E8" s="864">
        <f t="shared" si="0"/>
        <v>6067</v>
      </c>
      <c r="F8" s="865">
        <f t="shared" si="0"/>
        <v>17453</v>
      </c>
      <c r="G8" s="864">
        <f t="shared" si="0"/>
        <v>24637</v>
      </c>
      <c r="H8" s="864">
        <f t="shared" si="0"/>
        <v>13315</v>
      </c>
      <c r="I8" s="864">
        <f t="shared" si="0"/>
        <v>15951</v>
      </c>
      <c r="J8" s="864">
        <f t="shared" si="0"/>
        <v>1275</v>
      </c>
      <c r="K8" s="863">
        <f t="shared" si="0"/>
        <v>406</v>
      </c>
    </row>
    <row r="9" spans="1:16">
      <c r="A9" s="92" t="s">
        <v>1392</v>
      </c>
      <c r="B9" s="856">
        <f>SUM(C9:K9)</f>
        <v>39230</v>
      </c>
      <c r="C9" s="859">
        <v>86</v>
      </c>
      <c r="D9" s="860">
        <v>473</v>
      </c>
      <c r="E9" s="860">
        <v>1129</v>
      </c>
      <c r="F9" s="861">
        <v>3008</v>
      </c>
      <c r="G9" s="860">
        <v>10804</v>
      </c>
      <c r="H9" s="860">
        <v>9550</v>
      </c>
      <c r="I9" s="860">
        <v>13058</v>
      </c>
      <c r="J9" s="860">
        <v>895</v>
      </c>
      <c r="K9" s="859">
        <v>227</v>
      </c>
    </row>
    <row r="10" spans="1:16">
      <c r="A10" s="92" t="s">
        <v>1647</v>
      </c>
      <c r="B10" s="856"/>
      <c r="C10" s="859"/>
      <c r="D10" s="860"/>
      <c r="E10" s="860"/>
      <c r="F10" s="861"/>
      <c r="G10" s="860"/>
      <c r="H10" s="860"/>
      <c r="I10" s="860"/>
      <c r="J10" s="860"/>
      <c r="K10" s="859"/>
    </row>
    <row r="11" spans="1:16">
      <c r="A11" s="92" t="s">
        <v>1646</v>
      </c>
      <c r="B11" s="856"/>
      <c r="C11" s="859"/>
      <c r="D11" s="860"/>
      <c r="E11" s="860"/>
      <c r="F11" s="861"/>
      <c r="G11" s="860"/>
      <c r="H11" s="860"/>
      <c r="I11" s="860"/>
      <c r="J11" s="860"/>
      <c r="K11" s="859"/>
    </row>
    <row r="12" spans="1:16">
      <c r="A12" s="92" t="s">
        <v>1393</v>
      </c>
      <c r="B12" s="856">
        <f t="shared" ref="B12:B21" si="1">SUM(C12:K12)</f>
        <v>2035</v>
      </c>
      <c r="C12" s="859">
        <v>16</v>
      </c>
      <c r="D12" s="860">
        <v>52</v>
      </c>
      <c r="E12" s="860">
        <v>120</v>
      </c>
      <c r="F12" s="861">
        <v>259</v>
      </c>
      <c r="G12" s="860">
        <v>452</v>
      </c>
      <c r="H12" s="860">
        <v>297</v>
      </c>
      <c r="I12" s="860">
        <v>606</v>
      </c>
      <c r="J12" s="860">
        <v>139</v>
      </c>
      <c r="K12" s="859">
        <v>94</v>
      </c>
    </row>
    <row r="13" spans="1:16">
      <c r="A13" s="92" t="s">
        <v>1648</v>
      </c>
      <c r="B13" s="856"/>
      <c r="C13" s="859"/>
      <c r="D13" s="860"/>
      <c r="E13" s="860"/>
      <c r="F13" s="861"/>
      <c r="G13" s="860"/>
      <c r="H13" s="860"/>
      <c r="I13" s="860"/>
      <c r="J13" s="860"/>
      <c r="K13" s="859"/>
    </row>
    <row r="14" spans="1:16">
      <c r="A14" s="92" t="s">
        <v>1394</v>
      </c>
      <c r="B14" s="856">
        <f t="shared" si="1"/>
        <v>10066</v>
      </c>
      <c r="C14" s="859">
        <v>104</v>
      </c>
      <c r="D14" s="860">
        <v>316</v>
      </c>
      <c r="E14" s="860">
        <v>640</v>
      </c>
      <c r="F14" s="861">
        <v>1489</v>
      </c>
      <c r="G14" s="860">
        <v>3478</v>
      </c>
      <c r="H14" s="860">
        <v>1872</v>
      </c>
      <c r="I14" s="860">
        <v>1908</v>
      </c>
      <c r="J14" s="860">
        <v>210</v>
      </c>
      <c r="K14" s="859">
        <v>49</v>
      </c>
    </row>
    <row r="15" spans="1:16">
      <c r="A15" s="92" t="s">
        <v>1649</v>
      </c>
      <c r="B15" s="856"/>
      <c r="C15" s="859"/>
      <c r="D15" s="860"/>
      <c r="E15" s="860"/>
      <c r="F15" s="861"/>
      <c r="G15" s="860"/>
      <c r="H15" s="860"/>
      <c r="I15" s="860"/>
      <c r="J15" s="860"/>
      <c r="K15" s="859"/>
    </row>
    <row r="16" spans="1:16">
      <c r="A16" s="92" t="s">
        <v>1395</v>
      </c>
      <c r="B16" s="856">
        <f t="shared" si="1"/>
        <v>27324</v>
      </c>
      <c r="C16" s="859">
        <v>301</v>
      </c>
      <c r="D16" s="860">
        <v>890</v>
      </c>
      <c r="E16" s="860">
        <v>3729</v>
      </c>
      <c r="F16" s="861">
        <v>12016</v>
      </c>
      <c r="G16" s="860">
        <v>9002</v>
      </c>
      <c r="H16" s="860">
        <v>1234</v>
      </c>
      <c r="I16" s="860">
        <v>152</v>
      </c>
      <c r="J16" s="860" t="s">
        <v>53</v>
      </c>
      <c r="K16" s="859" t="s">
        <v>53</v>
      </c>
    </row>
    <row r="17" spans="1:11">
      <c r="A17" s="92" t="s">
        <v>1364</v>
      </c>
      <c r="B17" s="856"/>
      <c r="C17" s="859"/>
      <c r="D17" s="860"/>
      <c r="E17" s="860"/>
      <c r="F17" s="861"/>
      <c r="G17" s="860"/>
      <c r="H17" s="860"/>
      <c r="I17" s="860"/>
      <c r="J17" s="860"/>
      <c r="K17" s="859"/>
    </row>
    <row r="18" spans="1:11">
      <c r="A18" s="92" t="s">
        <v>1396</v>
      </c>
      <c r="B18" s="856">
        <f t="shared" si="1"/>
        <v>824</v>
      </c>
      <c r="C18" s="859">
        <v>8</v>
      </c>
      <c r="D18" s="860">
        <v>265</v>
      </c>
      <c r="E18" s="860">
        <v>177</v>
      </c>
      <c r="F18" s="861">
        <v>105</v>
      </c>
      <c r="G18" s="860">
        <v>135</v>
      </c>
      <c r="H18" s="860">
        <v>40</v>
      </c>
      <c r="I18" s="860">
        <v>50</v>
      </c>
      <c r="J18" s="860">
        <v>16</v>
      </c>
      <c r="K18" s="859">
        <v>28</v>
      </c>
    </row>
    <row r="19" spans="1:11">
      <c r="A19" s="92" t="s">
        <v>1650</v>
      </c>
      <c r="B19" s="856"/>
      <c r="C19" s="859"/>
      <c r="D19" s="860"/>
      <c r="E19" s="860"/>
      <c r="F19" s="861"/>
      <c r="G19" s="860"/>
      <c r="H19" s="860"/>
      <c r="I19" s="860"/>
      <c r="J19" s="860"/>
      <c r="K19" s="859"/>
    </row>
    <row r="20" spans="1:11">
      <c r="A20" s="92" t="s">
        <v>1651</v>
      </c>
      <c r="B20" s="856">
        <f t="shared" si="1"/>
        <v>633</v>
      </c>
      <c r="C20" s="859">
        <v>20</v>
      </c>
      <c r="D20" s="860">
        <v>29</v>
      </c>
      <c r="E20" s="860">
        <v>61</v>
      </c>
      <c r="F20" s="861">
        <v>187</v>
      </c>
      <c r="G20" s="860">
        <v>235</v>
      </c>
      <c r="H20" s="860">
        <v>81</v>
      </c>
      <c r="I20" s="860">
        <v>20</v>
      </c>
      <c r="J20" s="860" t="s">
        <v>53</v>
      </c>
      <c r="K20" s="859" t="s">
        <v>53</v>
      </c>
    </row>
    <row r="21" spans="1:11">
      <c r="A21" s="92" t="s">
        <v>1652</v>
      </c>
      <c r="B21" s="856">
        <f t="shared" si="1"/>
        <v>726</v>
      </c>
      <c r="C21" s="859">
        <v>12</v>
      </c>
      <c r="D21" s="860">
        <v>44</v>
      </c>
      <c r="E21" s="860">
        <v>93</v>
      </c>
      <c r="F21" s="861">
        <v>202</v>
      </c>
      <c r="G21" s="860">
        <v>208</v>
      </c>
      <c r="H21" s="860">
        <v>94</v>
      </c>
      <c r="I21" s="860">
        <v>57</v>
      </c>
      <c r="J21" s="860">
        <v>8</v>
      </c>
      <c r="K21" s="859">
        <v>8</v>
      </c>
    </row>
    <row r="22" spans="1:11">
      <c r="A22" s="92" t="s">
        <v>1397</v>
      </c>
      <c r="B22" s="856">
        <f>SUM(C22:K22)</f>
        <v>1004</v>
      </c>
      <c r="C22" s="859">
        <v>32</v>
      </c>
      <c r="D22" s="860">
        <v>90</v>
      </c>
      <c r="E22" s="860">
        <v>118</v>
      </c>
      <c r="F22" s="861">
        <v>187</v>
      </c>
      <c r="G22" s="860">
        <v>323</v>
      </c>
      <c r="H22" s="860">
        <v>147</v>
      </c>
      <c r="I22" s="860">
        <v>100</v>
      </c>
      <c r="J22" s="860">
        <v>7</v>
      </c>
      <c r="K22" s="859" t="s">
        <v>53</v>
      </c>
    </row>
    <row r="23" spans="1:11">
      <c r="A23" s="176" t="s">
        <v>1653</v>
      </c>
      <c r="B23" s="655"/>
      <c r="C23" s="862"/>
      <c r="D23" s="862"/>
      <c r="E23" s="862"/>
      <c r="F23" s="862"/>
      <c r="G23" s="862"/>
      <c r="H23" s="862"/>
      <c r="I23" s="862"/>
      <c r="J23" s="862"/>
      <c r="K23" s="862"/>
    </row>
    <row r="24" spans="1:11">
      <c r="D24" s="654"/>
      <c r="E24" s="654"/>
      <c r="F24" s="654"/>
      <c r="G24" s="654"/>
      <c r="H24" s="654"/>
      <c r="I24" s="654"/>
      <c r="J24" s="654"/>
      <c r="K24" s="654"/>
    </row>
    <row r="25" spans="1:11">
      <c r="A25" s="43" t="s">
        <v>1654</v>
      </c>
      <c r="C25" s="38"/>
      <c r="D25" s="654"/>
      <c r="E25" s="654"/>
      <c r="F25" s="654"/>
      <c r="G25" s="654"/>
      <c r="H25" s="654"/>
      <c r="I25" s="654"/>
      <c r="J25" s="654"/>
      <c r="K25" s="654"/>
    </row>
    <row r="26" spans="1:11">
      <c r="A26" s="43" t="s">
        <v>1655</v>
      </c>
      <c r="D26" s="654"/>
      <c r="E26" s="654"/>
      <c r="F26" s="654"/>
      <c r="G26" s="654"/>
      <c r="H26" s="654"/>
      <c r="I26" s="654"/>
      <c r="J26" s="654"/>
      <c r="K26" s="654"/>
    </row>
    <row r="27" spans="1:11">
      <c r="D27" s="654"/>
      <c r="E27" s="654"/>
      <c r="F27" s="654"/>
      <c r="G27" s="654"/>
      <c r="H27" s="654"/>
      <c r="I27" s="654"/>
      <c r="J27" s="654"/>
      <c r="K27" s="654"/>
    </row>
  </sheetData>
  <mergeCells count="1">
    <mergeCell ref="B5:B6"/>
  </mergeCells>
  <pageMargins left="0.39370078740157483" right="0.39370078740157483" top="0.78740157480314965" bottom="0.39370078740157483" header="0.19685039370078741" footer="0.19685039370078741"/>
  <pageSetup paperSize="9" scale="85" orientation="landscape" r:id="rId1"/>
</worksheet>
</file>

<file path=xl/worksheets/sheet75.xml><?xml version="1.0" encoding="utf-8"?>
<worksheet xmlns="http://schemas.openxmlformats.org/spreadsheetml/2006/main" xmlns:r="http://schemas.openxmlformats.org/officeDocument/2006/relationships">
  <sheetPr>
    <tabColor rgb="FF00B050"/>
  </sheetPr>
  <dimension ref="A1:K52"/>
  <sheetViews>
    <sheetView workbookViewId="0">
      <selection activeCell="F24" sqref="F24"/>
    </sheetView>
  </sheetViews>
  <sheetFormatPr defaultRowHeight="21"/>
  <cols>
    <col min="1" max="1" width="39.25" style="47" customWidth="1"/>
    <col min="2" max="2" width="10" style="43" customWidth="1"/>
    <col min="3" max="3" width="12" style="43" customWidth="1"/>
    <col min="4" max="10" width="10" style="43" customWidth="1"/>
    <col min="11" max="11" width="14.375" style="43" customWidth="1"/>
    <col min="12" max="16384" width="9" style="38"/>
  </cols>
  <sheetData>
    <row r="1" spans="1:11" s="119" customFormat="1" ht="22.5" customHeight="1">
      <c r="A1" s="119" t="s">
        <v>1400</v>
      </c>
      <c r="K1" s="347"/>
    </row>
    <row r="2" spans="1:11" s="119" customFormat="1" ht="22.5" customHeight="1">
      <c r="A2" s="119" t="s">
        <v>1401</v>
      </c>
    </row>
    <row r="3" spans="1:11" s="119" customFormat="1" ht="22.5" customHeight="1">
      <c r="A3" s="119" t="s">
        <v>1402</v>
      </c>
    </row>
    <row r="4" spans="1:11" s="119" customFormat="1" ht="22.5" customHeight="1"/>
    <row r="5" spans="1:11" s="417" customFormat="1" ht="22.5" customHeight="1">
      <c r="A5" s="391" t="s">
        <v>1403</v>
      </c>
      <c r="B5" s="418"/>
      <c r="C5" s="419" t="s">
        <v>1380</v>
      </c>
      <c r="D5" s="419"/>
      <c r="E5" s="419"/>
      <c r="F5" s="419"/>
      <c r="G5" s="419"/>
      <c r="H5" s="420"/>
      <c r="I5" s="420"/>
      <c r="J5" s="420"/>
      <c r="K5" s="420"/>
    </row>
    <row r="6" spans="1:11" s="417" customFormat="1" ht="22.5" customHeight="1">
      <c r="A6" s="395" t="s">
        <v>1404</v>
      </c>
      <c r="B6" s="395" t="s">
        <v>36</v>
      </c>
      <c r="C6" s="392" t="s">
        <v>1382</v>
      </c>
      <c r="D6" s="395" t="s">
        <v>1383</v>
      </c>
      <c r="E6" s="389" t="s">
        <v>1384</v>
      </c>
      <c r="F6" s="418" t="s">
        <v>1385</v>
      </c>
      <c r="G6" s="390" t="s">
        <v>1386</v>
      </c>
      <c r="H6" s="395" t="s">
        <v>1387</v>
      </c>
      <c r="I6" s="395" t="s">
        <v>1388</v>
      </c>
      <c r="J6" s="395" t="s">
        <v>1389</v>
      </c>
      <c r="K6" s="520">
        <v>1000001</v>
      </c>
    </row>
    <row r="7" spans="1:11" s="417" customFormat="1" ht="22.5" customHeight="1">
      <c r="A7" s="394" t="s">
        <v>1405</v>
      </c>
      <c r="B7" s="393"/>
      <c r="C7" s="706">
        <v>2001</v>
      </c>
      <c r="D7" s="714">
        <v>5000</v>
      </c>
      <c r="E7" s="516">
        <v>10000</v>
      </c>
      <c r="F7" s="714">
        <v>20000</v>
      </c>
      <c r="G7" s="714">
        <v>50000</v>
      </c>
      <c r="H7" s="714">
        <v>100000</v>
      </c>
      <c r="I7" s="714">
        <v>500000</v>
      </c>
      <c r="J7" s="714">
        <v>1000000</v>
      </c>
      <c r="K7" s="705" t="s">
        <v>1391</v>
      </c>
    </row>
    <row r="8" spans="1:11" s="140" customFormat="1">
      <c r="A8" s="137" t="s">
        <v>1637</v>
      </c>
      <c r="B8" s="552">
        <f>SUM(B9:B15)</f>
        <v>2362</v>
      </c>
      <c r="C8" s="811">
        <f t="shared" ref="C8:K8" si="0">SUM(C9:C15)</f>
        <v>64</v>
      </c>
      <c r="D8" s="811">
        <f t="shared" si="0"/>
        <v>163</v>
      </c>
      <c r="E8" s="811">
        <f t="shared" si="0"/>
        <v>274</v>
      </c>
      <c r="F8" s="811">
        <f t="shared" si="0"/>
        <v>575</v>
      </c>
      <c r="G8" s="811">
        <f t="shared" si="0"/>
        <v>764</v>
      </c>
      <c r="H8" s="811">
        <f t="shared" si="0"/>
        <v>323</v>
      </c>
      <c r="I8" s="811">
        <f t="shared" si="0"/>
        <v>176</v>
      </c>
      <c r="J8" s="811">
        <f t="shared" si="0"/>
        <v>15</v>
      </c>
      <c r="K8" s="813">
        <f t="shared" si="0"/>
        <v>8</v>
      </c>
    </row>
    <row r="9" spans="1:11">
      <c r="A9" s="85" t="s">
        <v>1638</v>
      </c>
      <c r="B9" s="553">
        <f>SUM(C9:K9)</f>
        <v>426</v>
      </c>
      <c r="C9" s="595">
        <v>24</v>
      </c>
      <c r="D9" s="565">
        <v>41</v>
      </c>
      <c r="E9" s="565">
        <v>52</v>
      </c>
      <c r="F9" s="565">
        <v>61</v>
      </c>
      <c r="G9" s="565">
        <v>141</v>
      </c>
      <c r="H9" s="565">
        <v>60</v>
      </c>
      <c r="I9" s="565">
        <v>40</v>
      </c>
      <c r="J9" s="565">
        <v>7</v>
      </c>
      <c r="K9" s="595" t="s">
        <v>53</v>
      </c>
    </row>
    <row r="10" spans="1:11">
      <c r="A10" s="85" t="s">
        <v>1406</v>
      </c>
      <c r="B10" s="553">
        <f t="shared" ref="B10:B15" si="1">SUM(C10:K10)</f>
        <v>755</v>
      </c>
      <c r="C10" s="595">
        <v>16</v>
      </c>
      <c r="D10" s="565">
        <f t="shared" ref="D10:E12" si="2">D18+D37+D46</f>
        <v>30</v>
      </c>
      <c r="E10" s="565">
        <v>58</v>
      </c>
      <c r="F10" s="565">
        <f t="shared" ref="F10:I10" si="3">F18+F37+F46</f>
        <v>187</v>
      </c>
      <c r="G10" s="565">
        <f t="shared" si="3"/>
        <v>305</v>
      </c>
      <c r="H10" s="565">
        <f t="shared" si="3"/>
        <v>122</v>
      </c>
      <c r="I10" s="565">
        <f t="shared" si="3"/>
        <v>37</v>
      </c>
      <c r="J10" s="565" t="s">
        <v>53</v>
      </c>
      <c r="K10" s="595" t="s">
        <v>53</v>
      </c>
    </row>
    <row r="11" spans="1:11">
      <c r="A11" s="85" t="s">
        <v>1407</v>
      </c>
      <c r="B11" s="553">
        <f t="shared" si="1"/>
        <v>485</v>
      </c>
      <c r="C11" s="595">
        <f t="shared" ref="C11" si="4">C19+C38+C47</f>
        <v>12</v>
      </c>
      <c r="D11" s="565">
        <f t="shared" si="2"/>
        <v>36</v>
      </c>
      <c r="E11" s="565">
        <v>80</v>
      </c>
      <c r="F11" s="565">
        <f t="shared" ref="F11:I11" si="5">F19+F38+F47</f>
        <v>122</v>
      </c>
      <c r="G11" s="565">
        <f t="shared" si="5"/>
        <v>118</v>
      </c>
      <c r="H11" s="565">
        <f t="shared" si="5"/>
        <v>72</v>
      </c>
      <c r="I11" s="565">
        <f t="shared" si="5"/>
        <v>37</v>
      </c>
      <c r="J11" s="565" t="s">
        <v>53</v>
      </c>
      <c r="K11" s="595">
        <v>8</v>
      </c>
    </row>
    <row r="12" spans="1:11">
      <c r="A12" s="85" t="s">
        <v>1408</v>
      </c>
      <c r="B12" s="553">
        <f t="shared" si="1"/>
        <v>556</v>
      </c>
      <c r="C12" s="595">
        <v>4</v>
      </c>
      <c r="D12" s="565">
        <f t="shared" si="2"/>
        <v>40</v>
      </c>
      <c r="E12" s="565">
        <f t="shared" si="2"/>
        <v>74</v>
      </c>
      <c r="F12" s="565">
        <f t="shared" ref="F12:H12" si="6">F20+F39+F48</f>
        <v>169</v>
      </c>
      <c r="G12" s="565">
        <f t="shared" si="6"/>
        <v>155</v>
      </c>
      <c r="H12" s="565">
        <f t="shared" si="6"/>
        <v>65</v>
      </c>
      <c r="I12" s="565">
        <v>45</v>
      </c>
      <c r="J12" s="565">
        <v>4</v>
      </c>
      <c r="K12" s="595" t="s">
        <v>53</v>
      </c>
    </row>
    <row r="13" spans="1:11">
      <c r="A13" s="85" t="s">
        <v>1409</v>
      </c>
      <c r="B13" s="553">
        <f t="shared" si="1"/>
        <v>55</v>
      </c>
      <c r="C13" s="595">
        <v>4</v>
      </c>
      <c r="D13" s="565">
        <v>4</v>
      </c>
      <c r="E13" s="565">
        <f t="shared" ref="E13:I15" si="7">E21+E40+E49</f>
        <v>10</v>
      </c>
      <c r="F13" s="565">
        <v>12</v>
      </c>
      <c r="G13" s="565">
        <v>12</v>
      </c>
      <c r="H13" s="565" t="s">
        <v>53</v>
      </c>
      <c r="I13" s="565">
        <f t="shared" si="7"/>
        <v>9</v>
      </c>
      <c r="J13" s="565">
        <v>4</v>
      </c>
      <c r="K13" s="595" t="s">
        <v>53</v>
      </c>
    </row>
    <row r="14" spans="1:11">
      <c r="A14" s="85" t="s">
        <v>1410</v>
      </c>
      <c r="B14" s="553">
        <v>8</v>
      </c>
      <c r="C14" s="595" t="s">
        <v>53</v>
      </c>
      <c r="D14" s="565">
        <v>8</v>
      </c>
      <c r="E14" s="565" t="s">
        <v>53</v>
      </c>
      <c r="F14" s="565" t="s">
        <v>53</v>
      </c>
      <c r="G14" s="565" t="s">
        <v>53</v>
      </c>
      <c r="H14" s="565" t="s">
        <v>53</v>
      </c>
      <c r="I14" s="565" t="s">
        <v>53</v>
      </c>
      <c r="J14" s="565" t="s">
        <v>53</v>
      </c>
      <c r="K14" s="595" t="s">
        <v>53</v>
      </c>
    </row>
    <row r="15" spans="1:11">
      <c r="A15" s="85" t="s">
        <v>1639</v>
      </c>
      <c r="B15" s="553">
        <f t="shared" si="1"/>
        <v>77</v>
      </c>
      <c r="C15" s="595">
        <v>4</v>
      </c>
      <c r="D15" s="565">
        <v>4</v>
      </c>
      <c r="E15" s="565" t="s">
        <v>53</v>
      </c>
      <c r="F15" s="565">
        <f t="shared" si="7"/>
        <v>24</v>
      </c>
      <c r="G15" s="565">
        <f t="shared" si="7"/>
        <v>33</v>
      </c>
      <c r="H15" s="565">
        <v>4</v>
      </c>
      <c r="I15" s="565">
        <v>8</v>
      </c>
      <c r="J15" s="565" t="s">
        <v>53</v>
      </c>
      <c r="K15" s="595" t="s">
        <v>53</v>
      </c>
    </row>
    <row r="16" spans="1:11" s="140" customFormat="1">
      <c r="A16" s="592" t="s">
        <v>1640</v>
      </c>
      <c r="B16" s="566">
        <f>SUM(B17:B23)</f>
        <v>632</v>
      </c>
      <c r="C16" s="810">
        <f>SUM(C17:C23)</f>
        <v>20</v>
      </c>
      <c r="D16" s="559">
        <f t="shared" ref="D16:I16" si="8">SUM(D17:D23)</f>
        <v>29</v>
      </c>
      <c r="E16" s="559">
        <f t="shared" si="8"/>
        <v>62</v>
      </c>
      <c r="F16" s="559">
        <f t="shared" si="8"/>
        <v>187</v>
      </c>
      <c r="G16" s="559">
        <f t="shared" si="8"/>
        <v>234</v>
      </c>
      <c r="H16" s="559">
        <f t="shared" si="8"/>
        <v>80</v>
      </c>
      <c r="I16" s="559">
        <f t="shared" si="8"/>
        <v>20</v>
      </c>
      <c r="J16" s="559" t="s">
        <v>53</v>
      </c>
      <c r="K16" s="810" t="s">
        <v>53</v>
      </c>
    </row>
    <row r="17" spans="1:11">
      <c r="A17" s="85" t="s">
        <v>1638</v>
      </c>
      <c r="B17" s="553" t="s">
        <v>220</v>
      </c>
      <c r="C17" s="595" t="s">
        <v>220</v>
      </c>
      <c r="D17" s="565" t="s">
        <v>220</v>
      </c>
      <c r="E17" s="565" t="s">
        <v>220</v>
      </c>
      <c r="F17" s="565" t="s">
        <v>220</v>
      </c>
      <c r="G17" s="565" t="s">
        <v>220</v>
      </c>
      <c r="H17" s="565" t="s">
        <v>220</v>
      </c>
      <c r="I17" s="565" t="s">
        <v>220</v>
      </c>
      <c r="J17" s="565" t="s">
        <v>220</v>
      </c>
      <c r="K17" s="595" t="s">
        <v>220</v>
      </c>
    </row>
    <row r="18" spans="1:11">
      <c r="A18" s="85" t="s">
        <v>1406</v>
      </c>
      <c r="B18" s="553">
        <f>SUM(C18:K18)</f>
        <v>476</v>
      </c>
      <c r="C18" s="595">
        <v>12</v>
      </c>
      <c r="D18" s="565">
        <v>17</v>
      </c>
      <c r="E18" s="565">
        <v>50</v>
      </c>
      <c r="F18" s="565">
        <v>151</v>
      </c>
      <c r="G18" s="565">
        <v>186</v>
      </c>
      <c r="H18" s="565">
        <v>48</v>
      </c>
      <c r="I18" s="565">
        <v>12</v>
      </c>
      <c r="J18" s="565" t="s">
        <v>220</v>
      </c>
      <c r="K18" s="595" t="s">
        <v>220</v>
      </c>
    </row>
    <row r="19" spans="1:11">
      <c r="A19" s="85" t="s">
        <v>1407</v>
      </c>
      <c r="B19" s="553">
        <f t="shared" ref="B19:B23" si="9">SUM(C19:K19)</f>
        <v>64</v>
      </c>
      <c r="C19" s="595">
        <v>4</v>
      </c>
      <c r="D19" s="565">
        <v>4</v>
      </c>
      <c r="E19" s="565" t="s">
        <v>220</v>
      </c>
      <c r="F19" s="565">
        <v>12</v>
      </c>
      <c r="G19" s="565">
        <v>24</v>
      </c>
      <c r="H19" s="565">
        <v>16</v>
      </c>
      <c r="I19" s="565">
        <v>4</v>
      </c>
      <c r="J19" s="565" t="s">
        <v>220</v>
      </c>
      <c r="K19" s="595" t="s">
        <v>220</v>
      </c>
    </row>
    <row r="20" spans="1:11">
      <c r="A20" s="85" t="s">
        <v>1408</v>
      </c>
      <c r="B20" s="553">
        <f t="shared" si="9"/>
        <v>64</v>
      </c>
      <c r="C20" s="595" t="s">
        <v>220</v>
      </c>
      <c r="D20" s="565">
        <v>4</v>
      </c>
      <c r="E20" s="565">
        <v>4</v>
      </c>
      <c r="F20" s="565">
        <v>20</v>
      </c>
      <c r="G20" s="565">
        <v>20</v>
      </c>
      <c r="H20" s="565">
        <v>16</v>
      </c>
      <c r="I20" s="565" t="s">
        <v>220</v>
      </c>
      <c r="J20" s="565" t="s">
        <v>220</v>
      </c>
      <c r="K20" s="595" t="s">
        <v>220</v>
      </c>
    </row>
    <row r="21" spans="1:11">
      <c r="A21" s="85" t="s">
        <v>1409</v>
      </c>
      <c r="B21" s="553">
        <f t="shared" si="9"/>
        <v>16</v>
      </c>
      <c r="C21" s="595" t="s">
        <v>220</v>
      </c>
      <c r="D21" s="565">
        <v>4</v>
      </c>
      <c r="E21" s="565">
        <v>8</v>
      </c>
      <c r="F21" s="565" t="s">
        <v>220</v>
      </c>
      <c r="G21" s="565" t="s">
        <v>220</v>
      </c>
      <c r="H21" s="565" t="s">
        <v>220</v>
      </c>
      <c r="I21" s="565">
        <v>4</v>
      </c>
      <c r="J21" s="565" t="s">
        <v>220</v>
      </c>
      <c r="K21" s="595" t="s">
        <v>220</v>
      </c>
    </row>
    <row r="22" spans="1:11">
      <c r="A22" s="85" t="s">
        <v>1410</v>
      </c>
      <c r="B22" s="553" t="s">
        <v>53</v>
      </c>
      <c r="C22" s="595" t="s">
        <v>220</v>
      </c>
      <c r="D22" s="565" t="s">
        <v>220</v>
      </c>
      <c r="E22" s="565" t="s">
        <v>220</v>
      </c>
      <c r="F22" s="565" t="s">
        <v>220</v>
      </c>
      <c r="G22" s="565" t="s">
        <v>220</v>
      </c>
      <c r="H22" s="565" t="s">
        <v>220</v>
      </c>
      <c r="I22" s="565" t="s">
        <v>220</v>
      </c>
      <c r="J22" s="565" t="s">
        <v>220</v>
      </c>
      <c r="K22" s="595" t="s">
        <v>220</v>
      </c>
    </row>
    <row r="23" spans="1:11">
      <c r="A23" s="85" t="s">
        <v>1639</v>
      </c>
      <c r="B23" s="553">
        <f t="shared" si="9"/>
        <v>12</v>
      </c>
      <c r="C23" s="595">
        <v>4</v>
      </c>
      <c r="D23" s="565" t="s">
        <v>220</v>
      </c>
      <c r="E23" s="565" t="s">
        <v>220</v>
      </c>
      <c r="F23" s="565">
        <v>4</v>
      </c>
      <c r="G23" s="565">
        <v>4</v>
      </c>
      <c r="H23" s="565" t="s">
        <v>220</v>
      </c>
      <c r="I23" s="565" t="s">
        <v>220</v>
      </c>
      <c r="J23" s="565" t="s">
        <v>220</v>
      </c>
      <c r="K23" s="595" t="s">
        <v>220</v>
      </c>
    </row>
    <row r="24" spans="1:11">
      <c r="A24" s="84"/>
      <c r="B24" s="28"/>
      <c r="C24" s="28"/>
      <c r="D24" s="28"/>
      <c r="E24" s="28"/>
      <c r="F24" s="28"/>
      <c r="G24" s="28"/>
      <c r="H24" s="28"/>
      <c r="I24" s="28"/>
      <c r="J24" s="28"/>
      <c r="K24" s="28"/>
    </row>
    <row r="25" spans="1:11">
      <c r="A25" s="84"/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pans="1:11">
      <c r="A26" s="84"/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spans="1:11">
      <c r="A27" s="84"/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28" spans="1:11" s="119" customFormat="1" ht="22.5" customHeight="1">
      <c r="A28" s="119" t="s">
        <v>1411</v>
      </c>
      <c r="K28" s="347"/>
    </row>
    <row r="29" spans="1:11" s="119" customFormat="1" ht="22.5" customHeight="1">
      <c r="A29" s="119" t="s">
        <v>1401</v>
      </c>
    </row>
    <row r="30" spans="1:11" s="119" customFormat="1" ht="22.5" customHeight="1">
      <c r="A30" s="119" t="s">
        <v>1412</v>
      </c>
    </row>
    <row r="31" spans="1:11" s="119" customFormat="1" ht="22.5" customHeight="1"/>
    <row r="32" spans="1:11" s="417" customFormat="1" ht="22.5" customHeight="1">
      <c r="A32" s="391" t="s">
        <v>1403</v>
      </c>
      <c r="B32" s="418"/>
      <c r="C32" s="419" t="s">
        <v>1380</v>
      </c>
      <c r="D32" s="419"/>
      <c r="E32" s="419"/>
      <c r="F32" s="419"/>
      <c r="G32" s="419"/>
      <c r="H32" s="420"/>
      <c r="I32" s="420"/>
      <c r="J32" s="420"/>
      <c r="K32" s="420"/>
    </row>
    <row r="33" spans="1:11" s="417" customFormat="1" ht="22.5" customHeight="1">
      <c r="A33" s="395" t="s">
        <v>1404</v>
      </c>
      <c r="B33" s="395" t="s">
        <v>36</v>
      </c>
      <c r="C33" s="392" t="s">
        <v>1382</v>
      </c>
      <c r="D33" s="395" t="s">
        <v>1383</v>
      </c>
      <c r="E33" s="389" t="s">
        <v>1384</v>
      </c>
      <c r="F33" s="418" t="s">
        <v>1385</v>
      </c>
      <c r="G33" s="390" t="s">
        <v>1386</v>
      </c>
      <c r="H33" s="395" t="s">
        <v>1387</v>
      </c>
      <c r="I33" s="395" t="s">
        <v>1388</v>
      </c>
      <c r="J33" s="395" t="s">
        <v>1389</v>
      </c>
      <c r="K33" s="520">
        <v>1000001</v>
      </c>
    </row>
    <row r="34" spans="1:11" s="417" customFormat="1" ht="22.5" customHeight="1">
      <c r="A34" s="394" t="s">
        <v>1405</v>
      </c>
      <c r="B34" s="393"/>
      <c r="C34" s="706">
        <v>2001</v>
      </c>
      <c r="D34" s="714">
        <v>5000</v>
      </c>
      <c r="E34" s="516">
        <v>10000</v>
      </c>
      <c r="F34" s="714">
        <v>20000</v>
      </c>
      <c r="G34" s="714">
        <v>50000</v>
      </c>
      <c r="H34" s="714">
        <v>100000</v>
      </c>
      <c r="I34" s="714">
        <v>500000</v>
      </c>
      <c r="J34" s="714">
        <v>1000000</v>
      </c>
      <c r="K34" s="705" t="s">
        <v>1391</v>
      </c>
    </row>
    <row r="35" spans="1:11" s="140" customFormat="1">
      <c r="A35" s="421" t="s">
        <v>1641</v>
      </c>
      <c r="B35" s="139">
        <f>SUM(B36:B42)</f>
        <v>726</v>
      </c>
      <c r="C35" s="813">
        <f>SUM(C36:C42)</f>
        <v>12</v>
      </c>
      <c r="D35" s="811">
        <f t="shared" ref="D35:K35" si="10">SUM(D36:D42)</f>
        <v>44</v>
      </c>
      <c r="E35" s="811">
        <f t="shared" si="10"/>
        <v>93</v>
      </c>
      <c r="F35" s="811">
        <f t="shared" si="10"/>
        <v>202</v>
      </c>
      <c r="G35" s="811">
        <f t="shared" si="10"/>
        <v>208</v>
      </c>
      <c r="H35" s="811">
        <f t="shared" si="10"/>
        <v>95</v>
      </c>
      <c r="I35" s="811">
        <f t="shared" si="10"/>
        <v>56</v>
      </c>
      <c r="J35" s="811">
        <f t="shared" si="10"/>
        <v>8</v>
      </c>
      <c r="K35" s="817">
        <f t="shared" si="10"/>
        <v>8</v>
      </c>
    </row>
    <row r="36" spans="1:11">
      <c r="A36" s="85" t="s">
        <v>1638</v>
      </c>
      <c r="B36" s="45" t="s">
        <v>220</v>
      </c>
      <c r="C36" s="595" t="s">
        <v>220</v>
      </c>
      <c r="D36" s="565" t="s">
        <v>220</v>
      </c>
      <c r="E36" s="565" t="s">
        <v>220</v>
      </c>
      <c r="F36" s="565" t="s">
        <v>220</v>
      </c>
      <c r="G36" s="565" t="s">
        <v>220</v>
      </c>
      <c r="H36" s="565" t="s">
        <v>220</v>
      </c>
      <c r="I36" s="565" t="s">
        <v>220</v>
      </c>
      <c r="J36" s="565" t="s">
        <v>220</v>
      </c>
      <c r="K36" s="596" t="s">
        <v>220</v>
      </c>
    </row>
    <row r="37" spans="1:11">
      <c r="A37" s="85" t="s">
        <v>1406</v>
      </c>
      <c r="B37" s="45">
        <f>SUM(C37:K37)</f>
        <v>136</v>
      </c>
      <c r="C37" s="595">
        <v>4</v>
      </c>
      <c r="D37" s="565">
        <v>4</v>
      </c>
      <c r="E37" s="565" t="s">
        <v>220</v>
      </c>
      <c r="F37" s="565">
        <v>16</v>
      </c>
      <c r="G37" s="565">
        <v>50</v>
      </c>
      <c r="H37" s="565">
        <v>54</v>
      </c>
      <c r="I37" s="565">
        <v>8</v>
      </c>
      <c r="J37" s="565" t="s">
        <v>220</v>
      </c>
      <c r="K37" s="596" t="s">
        <v>220</v>
      </c>
    </row>
    <row r="38" spans="1:11">
      <c r="A38" s="85" t="s">
        <v>1407</v>
      </c>
      <c r="B38" s="45">
        <f t="shared" ref="B38:B42" si="11">SUM(C38:K38)</f>
        <v>190</v>
      </c>
      <c r="C38" s="595">
        <v>4</v>
      </c>
      <c r="D38" s="565">
        <v>12</v>
      </c>
      <c r="E38" s="565">
        <v>36</v>
      </c>
      <c r="F38" s="565">
        <v>46</v>
      </c>
      <c r="G38" s="565">
        <v>52</v>
      </c>
      <c r="H38" s="565">
        <v>16</v>
      </c>
      <c r="I38" s="565">
        <v>16</v>
      </c>
      <c r="J38" s="565" t="s">
        <v>220</v>
      </c>
      <c r="K38" s="596">
        <v>8</v>
      </c>
    </row>
    <row r="39" spans="1:11">
      <c r="A39" s="85" t="s">
        <v>1408</v>
      </c>
      <c r="B39" s="45">
        <f t="shared" si="11"/>
        <v>346</v>
      </c>
      <c r="C39" s="595">
        <v>4</v>
      </c>
      <c r="D39" s="565">
        <v>24</v>
      </c>
      <c r="E39" s="565">
        <v>56</v>
      </c>
      <c r="F39" s="565">
        <v>120</v>
      </c>
      <c r="G39" s="565">
        <v>89</v>
      </c>
      <c r="H39" s="565">
        <v>25</v>
      </c>
      <c r="I39" s="565">
        <v>24</v>
      </c>
      <c r="J39" s="565">
        <v>4</v>
      </c>
      <c r="K39" s="596" t="s">
        <v>220</v>
      </c>
    </row>
    <row r="40" spans="1:11">
      <c r="A40" s="85" t="s">
        <v>1409</v>
      </c>
      <c r="B40" s="45">
        <f t="shared" si="11"/>
        <v>25</v>
      </c>
      <c r="C40" s="595" t="s">
        <v>220</v>
      </c>
      <c r="D40" s="565" t="s">
        <v>220</v>
      </c>
      <c r="E40" s="565">
        <v>1</v>
      </c>
      <c r="F40" s="565">
        <v>12</v>
      </c>
      <c r="G40" s="565">
        <v>4</v>
      </c>
      <c r="H40" s="565" t="s">
        <v>220</v>
      </c>
      <c r="I40" s="565">
        <v>4</v>
      </c>
      <c r="J40" s="565">
        <v>4</v>
      </c>
      <c r="K40" s="596" t="s">
        <v>220</v>
      </c>
    </row>
    <row r="41" spans="1:11">
      <c r="A41" s="85" t="s">
        <v>1410</v>
      </c>
      <c r="B41" s="45">
        <f t="shared" si="11"/>
        <v>0</v>
      </c>
      <c r="C41" s="595" t="s">
        <v>220</v>
      </c>
      <c r="D41" s="565" t="s">
        <v>220</v>
      </c>
      <c r="E41" s="565" t="s">
        <v>220</v>
      </c>
      <c r="F41" s="565" t="s">
        <v>220</v>
      </c>
      <c r="G41" s="565" t="s">
        <v>220</v>
      </c>
      <c r="H41" s="565" t="s">
        <v>220</v>
      </c>
      <c r="I41" s="565" t="s">
        <v>220</v>
      </c>
      <c r="J41" s="565" t="s">
        <v>220</v>
      </c>
      <c r="K41" s="596" t="s">
        <v>220</v>
      </c>
    </row>
    <row r="42" spans="1:11">
      <c r="A42" s="85" t="s">
        <v>1639</v>
      </c>
      <c r="B42" s="45">
        <f t="shared" si="11"/>
        <v>29</v>
      </c>
      <c r="C42" s="595" t="s">
        <v>220</v>
      </c>
      <c r="D42" s="565">
        <v>4</v>
      </c>
      <c r="E42" s="565" t="s">
        <v>220</v>
      </c>
      <c r="F42" s="565">
        <v>8</v>
      </c>
      <c r="G42" s="565">
        <v>13</v>
      </c>
      <c r="H42" s="565" t="s">
        <v>220</v>
      </c>
      <c r="I42" s="565">
        <v>4</v>
      </c>
      <c r="J42" s="565" t="s">
        <v>220</v>
      </c>
      <c r="K42" s="596" t="s">
        <v>220</v>
      </c>
    </row>
    <row r="43" spans="1:11">
      <c r="A43" s="592" t="s">
        <v>1642</v>
      </c>
      <c r="B43" s="45"/>
      <c r="C43" s="595"/>
      <c r="D43" s="565"/>
      <c r="E43" s="565"/>
      <c r="F43" s="565"/>
      <c r="G43" s="565"/>
      <c r="H43" s="565"/>
      <c r="I43" s="565"/>
      <c r="J43" s="565"/>
      <c r="K43" s="596"/>
    </row>
    <row r="44" spans="1:11" s="140" customFormat="1">
      <c r="A44" s="593" t="s">
        <v>1413</v>
      </c>
      <c r="B44" s="685">
        <f>SUM(B45:B51)</f>
        <v>1004</v>
      </c>
      <c r="C44" s="810">
        <f>SUM(C45:C51)</f>
        <v>32</v>
      </c>
      <c r="D44" s="559">
        <f t="shared" ref="D44:J44" si="12">SUM(D45:D51)</f>
        <v>90</v>
      </c>
      <c r="E44" s="559">
        <f t="shared" si="12"/>
        <v>119</v>
      </c>
      <c r="F44" s="559">
        <f t="shared" si="12"/>
        <v>186</v>
      </c>
      <c r="G44" s="559">
        <f t="shared" si="12"/>
        <v>322</v>
      </c>
      <c r="H44" s="559">
        <f t="shared" si="12"/>
        <v>148</v>
      </c>
      <c r="I44" s="559">
        <f t="shared" si="12"/>
        <v>100</v>
      </c>
      <c r="J44" s="559">
        <f t="shared" si="12"/>
        <v>7</v>
      </c>
      <c r="K44" s="814" t="s">
        <v>53</v>
      </c>
    </row>
    <row r="45" spans="1:11">
      <c r="A45" s="85" t="s">
        <v>1638</v>
      </c>
      <c r="B45" s="45">
        <f>SUM(C45:K45)</f>
        <v>426</v>
      </c>
      <c r="C45" s="595">
        <v>24</v>
      </c>
      <c r="D45" s="565">
        <v>41</v>
      </c>
      <c r="E45" s="565">
        <v>52</v>
      </c>
      <c r="F45" s="565">
        <v>61</v>
      </c>
      <c r="G45" s="565">
        <v>141</v>
      </c>
      <c r="H45" s="565">
        <v>60</v>
      </c>
      <c r="I45" s="565">
        <v>40</v>
      </c>
      <c r="J45" s="565">
        <v>7</v>
      </c>
      <c r="K45" s="596" t="s">
        <v>220</v>
      </c>
    </row>
    <row r="46" spans="1:11">
      <c r="A46" s="85" t="s">
        <v>1406</v>
      </c>
      <c r="B46" s="45">
        <f t="shared" ref="B46:B51" si="13">SUM(C46:K46)</f>
        <v>143</v>
      </c>
      <c r="C46" s="595" t="s">
        <v>220</v>
      </c>
      <c r="D46" s="565">
        <v>9</v>
      </c>
      <c r="E46" s="565">
        <v>8</v>
      </c>
      <c r="F46" s="565">
        <v>20</v>
      </c>
      <c r="G46" s="565">
        <v>69</v>
      </c>
      <c r="H46" s="565">
        <v>20</v>
      </c>
      <c r="I46" s="565">
        <v>17</v>
      </c>
      <c r="J46" s="565" t="s">
        <v>220</v>
      </c>
      <c r="K46" s="596" t="s">
        <v>220</v>
      </c>
    </row>
    <row r="47" spans="1:11">
      <c r="A47" s="85" t="s">
        <v>1407</v>
      </c>
      <c r="B47" s="45">
        <f t="shared" si="13"/>
        <v>231</v>
      </c>
      <c r="C47" s="595">
        <v>4</v>
      </c>
      <c r="D47" s="565">
        <v>20</v>
      </c>
      <c r="E47" s="565">
        <v>44</v>
      </c>
      <c r="F47" s="565">
        <v>64</v>
      </c>
      <c r="G47" s="565">
        <v>42</v>
      </c>
      <c r="H47" s="565">
        <v>40</v>
      </c>
      <c r="I47" s="565">
        <v>17</v>
      </c>
      <c r="J47" s="565" t="s">
        <v>220</v>
      </c>
      <c r="K47" s="596" t="s">
        <v>220</v>
      </c>
    </row>
    <row r="48" spans="1:11">
      <c r="A48" s="85" t="s">
        <v>1408</v>
      </c>
      <c r="B48" s="45">
        <f t="shared" si="13"/>
        <v>146</v>
      </c>
      <c r="C48" s="595" t="s">
        <v>220</v>
      </c>
      <c r="D48" s="565">
        <v>12</v>
      </c>
      <c r="E48" s="565">
        <v>14</v>
      </c>
      <c r="F48" s="565">
        <v>29</v>
      </c>
      <c r="G48" s="565">
        <v>46</v>
      </c>
      <c r="H48" s="565">
        <v>24</v>
      </c>
      <c r="I48" s="565">
        <v>21</v>
      </c>
      <c r="J48" s="565" t="s">
        <v>220</v>
      </c>
      <c r="K48" s="596" t="s">
        <v>220</v>
      </c>
    </row>
    <row r="49" spans="1:11">
      <c r="A49" s="85" t="s">
        <v>1409</v>
      </c>
      <c r="B49" s="45">
        <f t="shared" si="13"/>
        <v>14</v>
      </c>
      <c r="C49" s="595">
        <v>4</v>
      </c>
      <c r="D49" s="565" t="s">
        <v>220</v>
      </c>
      <c r="E49" s="565">
        <v>1</v>
      </c>
      <c r="F49" s="565" t="s">
        <v>220</v>
      </c>
      <c r="G49" s="565">
        <v>8</v>
      </c>
      <c r="H49" s="565" t="s">
        <v>220</v>
      </c>
      <c r="I49" s="565">
        <v>1</v>
      </c>
      <c r="J49" s="565" t="s">
        <v>220</v>
      </c>
      <c r="K49" s="596" t="s">
        <v>220</v>
      </c>
    </row>
    <row r="50" spans="1:11">
      <c r="A50" s="85" t="s">
        <v>1410</v>
      </c>
      <c r="B50" s="45">
        <f t="shared" si="13"/>
        <v>8</v>
      </c>
      <c r="C50" s="595" t="s">
        <v>220</v>
      </c>
      <c r="D50" s="565">
        <v>8</v>
      </c>
      <c r="E50" s="565" t="s">
        <v>220</v>
      </c>
      <c r="F50" s="565" t="s">
        <v>220</v>
      </c>
      <c r="G50" s="565" t="s">
        <v>220</v>
      </c>
      <c r="H50" s="565" t="s">
        <v>220</v>
      </c>
      <c r="I50" s="565" t="s">
        <v>220</v>
      </c>
      <c r="J50" s="565" t="s">
        <v>220</v>
      </c>
      <c r="K50" s="596" t="s">
        <v>220</v>
      </c>
    </row>
    <row r="51" spans="1:11">
      <c r="A51" s="115" t="s">
        <v>1639</v>
      </c>
      <c r="B51" s="114">
        <f t="shared" si="13"/>
        <v>36</v>
      </c>
      <c r="C51" s="801" t="s">
        <v>220</v>
      </c>
      <c r="D51" s="560" t="s">
        <v>220</v>
      </c>
      <c r="E51" s="560" t="s">
        <v>220</v>
      </c>
      <c r="F51" s="560">
        <v>12</v>
      </c>
      <c r="G51" s="560">
        <v>16</v>
      </c>
      <c r="H51" s="560">
        <v>4</v>
      </c>
      <c r="I51" s="560">
        <v>4</v>
      </c>
      <c r="J51" s="560" t="s">
        <v>220</v>
      </c>
      <c r="K51" s="816" t="s">
        <v>220</v>
      </c>
    </row>
    <row r="52" spans="1:11">
      <c r="A52" s="83"/>
    </row>
  </sheetData>
  <pageMargins left="0.39370078740157483" right="0.39370078740157483" top="0.78740157480314965" bottom="0.39370078740157483" header="0.19685039370078741" footer="0.19685039370078741"/>
  <pageSetup paperSize="9" scale="88" orientation="landscape" r:id="rId1"/>
</worksheet>
</file>

<file path=xl/worksheets/sheet7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13" sqref="G13"/>
    </sheetView>
  </sheetViews>
  <sheetFormatPr defaultRowHeight="14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1:M20"/>
  <sheetViews>
    <sheetView zoomScale="90" zoomScaleNormal="90" workbookViewId="0">
      <selection activeCell="F25" sqref="F25"/>
    </sheetView>
  </sheetViews>
  <sheetFormatPr defaultRowHeight="21"/>
  <cols>
    <col min="1" max="1" width="15.625" style="3" customWidth="1"/>
    <col min="2" max="2" width="2.625" style="3" customWidth="1"/>
    <col min="3" max="3" width="13.125" style="3" customWidth="1"/>
    <col min="4" max="5" width="12.625" style="3" customWidth="1"/>
    <col min="6" max="13" width="11.625" style="3" customWidth="1"/>
    <col min="14" max="16384" width="9" style="3"/>
  </cols>
  <sheetData>
    <row r="1" spans="1:13" s="178" customFormat="1">
      <c r="A1" s="177" t="s">
        <v>90</v>
      </c>
      <c r="B1" s="177"/>
      <c r="C1" s="177"/>
    </row>
    <row r="2" spans="1:13" s="178" customFormat="1">
      <c r="A2" s="177" t="s">
        <v>91</v>
      </c>
      <c r="B2" s="177"/>
      <c r="C2" s="177"/>
      <c r="M2" s="97" t="s">
        <v>57</v>
      </c>
    </row>
    <row r="3" spans="1:13" s="178" customFormat="1">
      <c r="A3" s="177" t="s">
        <v>92</v>
      </c>
      <c r="B3" s="177"/>
      <c r="C3" s="177"/>
      <c r="M3" s="97" t="s">
        <v>59</v>
      </c>
    </row>
    <row r="4" spans="1:13" s="179" customFormat="1">
      <c r="A4" s="921"/>
      <c r="B4" s="921"/>
      <c r="C4" s="921"/>
      <c r="D4" s="921"/>
      <c r="E4" s="921"/>
      <c r="F4" s="921"/>
      <c r="G4" s="921"/>
      <c r="H4" s="921"/>
      <c r="I4" s="921"/>
      <c r="J4" s="921"/>
      <c r="K4" s="921"/>
      <c r="L4" s="921"/>
      <c r="M4" s="921"/>
    </row>
    <row r="5" spans="1:13" s="179" customFormat="1">
      <c r="A5" s="977"/>
      <c r="B5" s="977"/>
      <c r="C5" s="973"/>
      <c r="D5" s="964" t="s">
        <v>1431</v>
      </c>
      <c r="E5" s="971"/>
      <c r="F5" s="964" t="s">
        <v>1432</v>
      </c>
      <c r="G5" s="971"/>
      <c r="H5" s="964" t="s">
        <v>1437</v>
      </c>
      <c r="I5" s="971"/>
      <c r="J5" s="964" t="s">
        <v>1438</v>
      </c>
      <c r="K5" s="971"/>
      <c r="L5" s="964" t="s">
        <v>1439</v>
      </c>
      <c r="M5" s="914"/>
    </row>
    <row r="6" spans="1:13" s="179" customFormat="1">
      <c r="A6" s="974" t="s">
        <v>93</v>
      </c>
      <c r="B6" s="974"/>
      <c r="C6" s="983"/>
      <c r="D6" s="967" t="s">
        <v>38</v>
      </c>
      <c r="E6" s="968"/>
      <c r="F6" s="967" t="s">
        <v>1433</v>
      </c>
      <c r="G6" s="968"/>
      <c r="H6" s="967" t="s">
        <v>1434</v>
      </c>
      <c r="I6" s="968"/>
      <c r="J6" s="967" t="s">
        <v>1435</v>
      </c>
      <c r="K6" s="968"/>
      <c r="L6" s="967" t="s">
        <v>1436</v>
      </c>
      <c r="M6" s="969"/>
    </row>
    <row r="7" spans="1:13" s="179" customFormat="1">
      <c r="A7" s="974" t="s">
        <v>94</v>
      </c>
      <c r="B7" s="974"/>
      <c r="C7" s="983"/>
      <c r="D7" s="218" t="s">
        <v>86</v>
      </c>
      <c r="E7" s="218" t="s">
        <v>87</v>
      </c>
      <c r="F7" s="218" t="s">
        <v>86</v>
      </c>
      <c r="G7" s="218" t="s">
        <v>87</v>
      </c>
      <c r="H7" s="218" t="s">
        <v>86</v>
      </c>
      <c r="I7" s="218" t="s">
        <v>87</v>
      </c>
      <c r="J7" s="218" t="s">
        <v>86</v>
      </c>
      <c r="K7" s="218" t="s">
        <v>87</v>
      </c>
      <c r="L7" s="272" t="s">
        <v>86</v>
      </c>
      <c r="M7" s="273" t="s">
        <v>87</v>
      </c>
    </row>
    <row r="8" spans="1:13" s="179" customFormat="1">
      <c r="A8" s="969"/>
      <c r="B8" s="969"/>
      <c r="C8" s="968"/>
      <c r="D8" s="219" t="s">
        <v>68</v>
      </c>
      <c r="E8" s="698" t="s">
        <v>1430</v>
      </c>
      <c r="F8" s="698" t="s">
        <v>68</v>
      </c>
      <c r="G8" s="698" t="s">
        <v>1430</v>
      </c>
      <c r="H8" s="698" t="s">
        <v>68</v>
      </c>
      <c r="I8" s="698" t="s">
        <v>1430</v>
      </c>
      <c r="J8" s="698" t="s">
        <v>68</v>
      </c>
      <c r="K8" s="698" t="s">
        <v>1430</v>
      </c>
      <c r="L8" s="698" t="s">
        <v>68</v>
      </c>
      <c r="M8" s="695" t="s">
        <v>1430</v>
      </c>
    </row>
    <row r="9" spans="1:13" s="179" customFormat="1" ht="24" customHeight="1">
      <c r="A9" s="188" t="s">
        <v>51</v>
      </c>
      <c r="B9" s="188"/>
      <c r="C9" s="204"/>
      <c r="D9" s="267">
        <v>145177</v>
      </c>
      <c r="E9" s="730">
        <v>2598526</v>
      </c>
      <c r="F9" s="725" t="s">
        <v>53</v>
      </c>
      <c r="G9" s="725" t="s">
        <v>53</v>
      </c>
      <c r="H9" s="730">
        <v>65177</v>
      </c>
      <c r="I9" s="730">
        <v>594648</v>
      </c>
      <c r="J9" s="730">
        <v>40260</v>
      </c>
      <c r="K9" s="730">
        <v>716533</v>
      </c>
      <c r="L9" s="730">
        <v>21402</v>
      </c>
      <c r="M9" s="730">
        <v>557647.84250000003</v>
      </c>
    </row>
    <row r="10" spans="1:13" ht="24" customHeight="1">
      <c r="A10" s="910" t="s">
        <v>52</v>
      </c>
      <c r="B10" s="910"/>
      <c r="C10" s="985"/>
      <c r="D10" s="30">
        <v>10454</v>
      </c>
      <c r="E10" s="682">
        <v>6011.0524999999998</v>
      </c>
      <c r="F10" s="17" t="s">
        <v>53</v>
      </c>
      <c r="G10" s="17" t="s">
        <v>53</v>
      </c>
      <c r="H10" s="682">
        <v>10168</v>
      </c>
      <c r="I10" s="682">
        <v>5755.6350000000002</v>
      </c>
      <c r="J10" s="682">
        <v>270</v>
      </c>
      <c r="K10" s="682">
        <v>243.06</v>
      </c>
      <c r="L10" s="682">
        <v>12</v>
      </c>
      <c r="M10" s="682">
        <v>9.4024999999999999</v>
      </c>
    </row>
    <row r="11" spans="1:13" ht="24" customHeight="1">
      <c r="A11" s="11">
        <v>2</v>
      </c>
      <c r="B11" s="93" t="s">
        <v>53</v>
      </c>
      <c r="C11" s="12">
        <v>5</v>
      </c>
      <c r="D11" s="30">
        <v>25909</v>
      </c>
      <c r="E11" s="682">
        <v>94192</v>
      </c>
      <c r="F11" s="17" t="s">
        <v>53</v>
      </c>
      <c r="G11" s="17" t="s">
        <v>53</v>
      </c>
      <c r="H11" s="682">
        <v>21626</v>
      </c>
      <c r="I11" s="682">
        <v>77185.702499999999</v>
      </c>
      <c r="J11" s="682">
        <v>3878</v>
      </c>
      <c r="K11" s="682">
        <v>15302.334999999999</v>
      </c>
      <c r="L11" s="682">
        <v>376</v>
      </c>
      <c r="M11" s="682">
        <v>1573.7650000000001</v>
      </c>
    </row>
    <row r="12" spans="1:13" ht="24" customHeight="1">
      <c r="A12" s="11">
        <v>6</v>
      </c>
      <c r="B12" s="93" t="s">
        <v>53</v>
      </c>
      <c r="C12" s="12">
        <v>9</v>
      </c>
      <c r="D12" s="30">
        <v>20960</v>
      </c>
      <c r="E12" s="682">
        <v>153472.13750000001</v>
      </c>
      <c r="F12" s="17" t="s">
        <v>53</v>
      </c>
      <c r="G12" s="17" t="s">
        <v>53</v>
      </c>
      <c r="H12" s="682">
        <v>11483</v>
      </c>
      <c r="I12" s="682">
        <v>82457.964999999997</v>
      </c>
      <c r="J12" s="682">
        <v>7443</v>
      </c>
      <c r="K12" s="682">
        <v>55197.990000000005</v>
      </c>
      <c r="L12" s="682">
        <v>1703</v>
      </c>
      <c r="M12" s="682">
        <v>13212.547499999999</v>
      </c>
    </row>
    <row r="13" spans="1:13" ht="24" customHeight="1">
      <c r="A13" s="11">
        <v>10</v>
      </c>
      <c r="B13" s="93" t="s">
        <v>53</v>
      </c>
      <c r="C13" s="12">
        <v>19</v>
      </c>
      <c r="D13" s="30">
        <v>40581</v>
      </c>
      <c r="E13" s="682">
        <v>550716</v>
      </c>
      <c r="F13" s="17" t="s">
        <v>53</v>
      </c>
      <c r="G13" s="17" t="s">
        <v>53</v>
      </c>
      <c r="H13" s="682">
        <v>14322</v>
      </c>
      <c r="I13" s="682">
        <v>181163.66250000001</v>
      </c>
      <c r="J13" s="682">
        <v>15448</v>
      </c>
      <c r="K13" s="682">
        <v>210887.85499999998</v>
      </c>
      <c r="L13" s="682">
        <v>7473</v>
      </c>
      <c r="M13" s="682">
        <v>108077.855</v>
      </c>
    </row>
    <row r="14" spans="1:13" ht="24" customHeight="1">
      <c r="A14" s="11">
        <v>20</v>
      </c>
      <c r="B14" s="93" t="s">
        <v>53</v>
      </c>
      <c r="C14" s="12">
        <v>39</v>
      </c>
      <c r="D14" s="30">
        <v>32994</v>
      </c>
      <c r="E14" s="682">
        <v>886479.27749999997</v>
      </c>
      <c r="F14" s="17" t="s">
        <v>53</v>
      </c>
      <c r="G14" s="17" t="s">
        <v>53</v>
      </c>
      <c r="H14" s="682">
        <v>6046</v>
      </c>
      <c r="I14" s="682">
        <v>152508.4425</v>
      </c>
      <c r="J14" s="682">
        <v>10303</v>
      </c>
      <c r="K14" s="682">
        <v>270815</v>
      </c>
      <c r="L14" s="682">
        <v>8362</v>
      </c>
      <c r="M14" s="682">
        <v>227545.05249999999</v>
      </c>
    </row>
    <row r="15" spans="1:13" ht="24" customHeight="1">
      <c r="A15" s="11">
        <v>40</v>
      </c>
      <c r="B15" s="93" t="s">
        <v>53</v>
      </c>
      <c r="C15" s="12">
        <v>59</v>
      </c>
      <c r="D15" s="30">
        <v>9391</v>
      </c>
      <c r="E15" s="682">
        <v>439869.56</v>
      </c>
      <c r="F15" s="17" t="s">
        <v>53</v>
      </c>
      <c r="G15" s="17" t="s">
        <v>53</v>
      </c>
      <c r="H15" s="682">
        <v>1111</v>
      </c>
      <c r="I15" s="682">
        <v>50876.567499999997</v>
      </c>
      <c r="J15" s="682">
        <v>2131</v>
      </c>
      <c r="K15" s="682">
        <v>98596.637499999997</v>
      </c>
      <c r="L15" s="682">
        <v>2383</v>
      </c>
      <c r="M15" s="682">
        <v>111523.1225</v>
      </c>
    </row>
    <row r="16" spans="1:13" ht="24" customHeight="1">
      <c r="A16" s="11">
        <v>60</v>
      </c>
      <c r="B16" s="93" t="s">
        <v>53</v>
      </c>
      <c r="C16" s="12">
        <v>139</v>
      </c>
      <c r="D16" s="30">
        <v>4374</v>
      </c>
      <c r="E16" s="682">
        <v>340184</v>
      </c>
      <c r="F16" s="17" t="s">
        <v>53</v>
      </c>
      <c r="G16" s="17" t="s">
        <v>53</v>
      </c>
      <c r="H16" s="682">
        <v>364</v>
      </c>
      <c r="I16" s="682">
        <v>27488.05</v>
      </c>
      <c r="J16" s="682">
        <v>741</v>
      </c>
      <c r="K16" s="682">
        <v>55261</v>
      </c>
      <c r="L16" s="682">
        <v>1025</v>
      </c>
      <c r="M16" s="682">
        <v>78284.097500000003</v>
      </c>
    </row>
    <row r="17" spans="1:13" ht="24" customHeight="1">
      <c r="A17" s="11">
        <v>140</v>
      </c>
      <c r="B17" s="93" t="s">
        <v>53</v>
      </c>
      <c r="C17" s="12">
        <v>499</v>
      </c>
      <c r="D17" s="30">
        <v>497</v>
      </c>
      <c r="E17" s="682">
        <v>111723</v>
      </c>
      <c r="F17" s="17" t="s">
        <v>53</v>
      </c>
      <c r="G17" s="17" t="s">
        <v>53</v>
      </c>
      <c r="H17" s="682">
        <v>51</v>
      </c>
      <c r="I17" s="682">
        <v>9962.5</v>
      </c>
      <c r="J17" s="682">
        <v>45</v>
      </c>
      <c r="K17" s="682">
        <v>9525.8325000000004</v>
      </c>
      <c r="L17" s="682">
        <v>61</v>
      </c>
      <c r="M17" s="682">
        <v>12203.75</v>
      </c>
    </row>
    <row r="18" spans="1:13" ht="24" customHeight="1">
      <c r="A18" s="930" t="s">
        <v>54</v>
      </c>
      <c r="B18" s="930"/>
      <c r="C18" s="986"/>
      <c r="D18" s="257">
        <v>17</v>
      </c>
      <c r="E18" s="731">
        <v>15879.25</v>
      </c>
      <c r="F18" s="727" t="s">
        <v>53</v>
      </c>
      <c r="G18" s="727" t="s">
        <v>53</v>
      </c>
      <c r="H18" s="731">
        <v>6</v>
      </c>
      <c r="I18" s="731">
        <v>7248</v>
      </c>
      <c r="J18" s="731">
        <v>1</v>
      </c>
      <c r="K18" s="731">
        <v>703</v>
      </c>
      <c r="L18" s="731">
        <v>7</v>
      </c>
      <c r="M18" s="731">
        <v>5218.25</v>
      </c>
    </row>
    <row r="19" spans="1:13"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>
      <c r="A20" s="2"/>
      <c r="B20" s="2"/>
      <c r="C20" s="2"/>
    </row>
  </sheetData>
  <mergeCells count="17">
    <mergeCell ref="A6:C6"/>
    <mergeCell ref="A7:C7"/>
    <mergeCell ref="A8:C8"/>
    <mergeCell ref="A10:C10"/>
    <mergeCell ref="A18:C18"/>
    <mergeCell ref="A4:M4"/>
    <mergeCell ref="A5:C5"/>
    <mergeCell ref="D5:E5"/>
    <mergeCell ref="F5:G5"/>
    <mergeCell ref="H5:I5"/>
    <mergeCell ref="J5:K5"/>
    <mergeCell ref="L5:M5"/>
    <mergeCell ref="D6:E6"/>
    <mergeCell ref="F6:G6"/>
    <mergeCell ref="J6:K6"/>
    <mergeCell ref="L6:M6"/>
    <mergeCell ref="H6:I6"/>
  </mergeCells>
  <pageMargins left="0.39370078740157483" right="0.39370078740157483" top="0.78740157480314965" bottom="0.39370078740157483" header="0.19685039370078741" footer="0.19685039370078741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J19"/>
  <sheetViews>
    <sheetView workbookViewId="0">
      <selection activeCell="D21" sqref="D21"/>
    </sheetView>
  </sheetViews>
  <sheetFormatPr defaultRowHeight="21"/>
  <cols>
    <col min="1" max="1" width="15.625" style="3" customWidth="1"/>
    <col min="2" max="2" width="2.625" style="3" customWidth="1"/>
    <col min="3" max="3" width="15.625" style="3" customWidth="1"/>
    <col min="4" max="9" width="18.625" style="3" customWidth="1"/>
    <col min="10" max="16384" width="9" style="3"/>
  </cols>
  <sheetData>
    <row r="1" spans="1:10" s="178" customFormat="1">
      <c r="A1" s="177" t="s">
        <v>95</v>
      </c>
      <c r="B1" s="177"/>
      <c r="C1" s="177"/>
      <c r="I1" s="97" t="s">
        <v>57</v>
      </c>
    </row>
    <row r="2" spans="1:10" s="178" customFormat="1">
      <c r="A2" s="177" t="s">
        <v>96</v>
      </c>
      <c r="B2" s="177"/>
      <c r="C2" s="177"/>
      <c r="I2" s="97" t="s">
        <v>59</v>
      </c>
    </row>
    <row r="3" spans="1:10" s="179" customFormat="1">
      <c r="A3" s="227"/>
      <c r="B3" s="227"/>
      <c r="C3" s="227"/>
      <c r="D3" s="227"/>
      <c r="E3" s="227"/>
      <c r="F3" s="227"/>
      <c r="G3" s="227"/>
      <c r="H3" s="227"/>
      <c r="I3" s="227"/>
      <c r="J3" s="227"/>
    </row>
    <row r="4" spans="1:10" s="179" customFormat="1" ht="21" customHeight="1">
      <c r="A4" s="933"/>
      <c r="B4" s="933"/>
      <c r="C4" s="934"/>
      <c r="D4" s="995" t="s">
        <v>1424</v>
      </c>
      <c r="E4" s="995"/>
      <c r="F4" s="995" t="s">
        <v>1426</v>
      </c>
      <c r="G4" s="995"/>
      <c r="H4" s="995" t="s">
        <v>1428</v>
      </c>
      <c r="I4" s="964"/>
      <c r="J4" s="230"/>
    </row>
    <row r="5" spans="1:10" s="179" customFormat="1" ht="21" customHeight="1">
      <c r="A5" s="935" t="s">
        <v>63</v>
      </c>
      <c r="B5" s="935"/>
      <c r="C5" s="936"/>
      <c r="D5" s="997" t="s">
        <v>1425</v>
      </c>
      <c r="E5" s="997"/>
      <c r="F5" s="997" t="s">
        <v>1427</v>
      </c>
      <c r="G5" s="997"/>
      <c r="H5" s="997" t="s">
        <v>1429</v>
      </c>
      <c r="I5" s="967"/>
      <c r="J5" s="230"/>
    </row>
    <row r="6" spans="1:10" s="179" customFormat="1" ht="21" customHeight="1">
      <c r="A6" s="935" t="s">
        <v>49</v>
      </c>
      <c r="B6" s="935"/>
      <c r="C6" s="936"/>
      <c r="D6" s="218" t="s">
        <v>86</v>
      </c>
      <c r="E6" s="218" t="s">
        <v>87</v>
      </c>
      <c r="F6" s="218" t="s">
        <v>86</v>
      </c>
      <c r="G6" s="218" t="s">
        <v>87</v>
      </c>
      <c r="H6" s="272" t="s">
        <v>86</v>
      </c>
      <c r="I6" s="273" t="s">
        <v>87</v>
      </c>
      <c r="J6" s="230"/>
    </row>
    <row r="7" spans="1:10" s="179" customFormat="1">
      <c r="A7" s="996"/>
      <c r="B7" s="996"/>
      <c r="C7" s="966"/>
      <c r="D7" s="219" t="s">
        <v>88</v>
      </c>
      <c r="E7" s="698" t="s">
        <v>1430</v>
      </c>
      <c r="F7" s="698" t="s">
        <v>88</v>
      </c>
      <c r="G7" s="698" t="s">
        <v>1430</v>
      </c>
      <c r="H7" s="698" t="s">
        <v>88</v>
      </c>
      <c r="I7" s="695" t="s">
        <v>1430</v>
      </c>
    </row>
    <row r="8" spans="1:10" s="179" customFormat="1" ht="24" customHeight="1">
      <c r="A8" s="188" t="s">
        <v>51</v>
      </c>
      <c r="B8" s="188"/>
      <c r="C8" s="204"/>
      <c r="D8" s="532">
        <v>9762</v>
      </c>
      <c r="E8" s="726">
        <v>314906.01500000001</v>
      </c>
      <c r="F8" s="726">
        <v>4455</v>
      </c>
      <c r="G8" s="726">
        <v>172084.17499999999</v>
      </c>
      <c r="H8" s="726">
        <v>4121</v>
      </c>
      <c r="I8" s="726">
        <v>242706.7</v>
      </c>
    </row>
    <row r="9" spans="1:10" ht="24" customHeight="1">
      <c r="A9" s="910" t="s">
        <v>52</v>
      </c>
      <c r="B9" s="910"/>
      <c r="C9" s="985"/>
      <c r="D9" s="533">
        <v>4</v>
      </c>
      <c r="E9" s="724">
        <v>2.9549999999999996</v>
      </c>
      <c r="F9" s="724" t="s">
        <v>53</v>
      </c>
      <c r="G9" s="724" t="s">
        <v>53</v>
      </c>
      <c r="H9" s="724" t="s">
        <v>53</v>
      </c>
      <c r="I9" s="724" t="s">
        <v>53</v>
      </c>
    </row>
    <row r="10" spans="1:10" ht="24" customHeight="1">
      <c r="A10" s="11">
        <v>2</v>
      </c>
      <c r="B10" s="36" t="s">
        <v>53</v>
      </c>
      <c r="C10" s="12">
        <v>5</v>
      </c>
      <c r="D10" s="533">
        <v>25</v>
      </c>
      <c r="E10" s="724">
        <v>110.7525</v>
      </c>
      <c r="F10" s="724">
        <v>1</v>
      </c>
      <c r="G10" s="724">
        <v>4.375</v>
      </c>
      <c r="H10" s="724">
        <v>3</v>
      </c>
      <c r="I10" s="724">
        <v>14.56</v>
      </c>
    </row>
    <row r="11" spans="1:10" ht="24" customHeight="1">
      <c r="A11" s="11">
        <v>6</v>
      </c>
      <c r="B11" s="36" t="s">
        <v>53</v>
      </c>
      <c r="C11" s="12">
        <v>9</v>
      </c>
      <c r="D11" s="533">
        <v>278</v>
      </c>
      <c r="E11" s="724">
        <v>2185.1725000000001</v>
      </c>
      <c r="F11" s="724">
        <v>44</v>
      </c>
      <c r="G11" s="724">
        <v>350.18</v>
      </c>
      <c r="H11" s="724">
        <v>9</v>
      </c>
      <c r="I11" s="724">
        <v>68.282499999999999</v>
      </c>
    </row>
    <row r="12" spans="1:10" ht="24" customHeight="1">
      <c r="A12" s="11">
        <v>10</v>
      </c>
      <c r="B12" s="36" t="s">
        <v>53</v>
      </c>
      <c r="C12" s="12">
        <v>19</v>
      </c>
      <c r="D12" s="533">
        <v>2388</v>
      </c>
      <c r="E12" s="724">
        <v>35810.240000000005</v>
      </c>
      <c r="F12" s="724">
        <v>669</v>
      </c>
      <c r="G12" s="724">
        <v>10356.842499999999</v>
      </c>
      <c r="H12" s="724">
        <v>281</v>
      </c>
      <c r="I12" s="724">
        <v>4418.8975</v>
      </c>
    </row>
    <row r="13" spans="1:10" ht="24" customHeight="1">
      <c r="A13" s="11">
        <v>20</v>
      </c>
      <c r="B13" s="36" t="s">
        <v>53</v>
      </c>
      <c r="C13" s="12">
        <v>39</v>
      </c>
      <c r="D13" s="533">
        <v>4604</v>
      </c>
      <c r="E13" s="724">
        <v>128285.2775</v>
      </c>
      <c r="F13" s="724">
        <v>2125</v>
      </c>
      <c r="G13" s="724">
        <v>60841.84</v>
      </c>
      <c r="H13" s="724">
        <v>1554</v>
      </c>
      <c r="I13" s="724">
        <v>46484.247499999998</v>
      </c>
    </row>
    <row r="14" spans="1:10" ht="24" customHeight="1">
      <c r="A14" s="11">
        <v>40</v>
      </c>
      <c r="B14" s="36" t="s">
        <v>53</v>
      </c>
      <c r="C14" s="12">
        <v>59</v>
      </c>
      <c r="D14" s="533">
        <v>1620</v>
      </c>
      <c r="E14" s="724">
        <v>76487.162500000006</v>
      </c>
      <c r="F14" s="724">
        <v>1043</v>
      </c>
      <c r="G14" s="724">
        <v>49370.192499999997</v>
      </c>
      <c r="H14" s="724">
        <v>1103</v>
      </c>
      <c r="I14" s="724">
        <v>53015.877500000002</v>
      </c>
    </row>
    <row r="15" spans="1:10" ht="24" customHeight="1">
      <c r="A15" s="11">
        <v>60</v>
      </c>
      <c r="B15" s="36" t="s">
        <v>53</v>
      </c>
      <c r="C15" s="12">
        <v>139</v>
      </c>
      <c r="D15" s="533">
        <v>787</v>
      </c>
      <c r="E15" s="724">
        <v>61399.702500000007</v>
      </c>
      <c r="F15" s="724">
        <v>529</v>
      </c>
      <c r="G15" s="724">
        <v>41855</v>
      </c>
      <c r="H15" s="724">
        <v>928</v>
      </c>
      <c r="I15" s="724">
        <v>75895.960000000006</v>
      </c>
    </row>
    <row r="16" spans="1:10" ht="24" customHeight="1">
      <c r="A16" s="11">
        <v>140</v>
      </c>
      <c r="B16" s="36" t="s">
        <v>53</v>
      </c>
      <c r="C16" s="12">
        <v>499</v>
      </c>
      <c r="D16" s="533">
        <v>56</v>
      </c>
      <c r="E16" s="724">
        <v>10624.752499999999</v>
      </c>
      <c r="F16" s="724">
        <v>43</v>
      </c>
      <c r="G16" s="724">
        <v>8806.25</v>
      </c>
      <c r="H16" s="724">
        <v>241</v>
      </c>
      <c r="I16" s="724">
        <v>60598.875</v>
      </c>
    </row>
    <row r="17" spans="1:9" ht="24" customHeight="1">
      <c r="A17" s="930" t="s">
        <v>54</v>
      </c>
      <c r="B17" s="930"/>
      <c r="C17" s="986"/>
      <c r="D17" s="534" t="s">
        <v>53</v>
      </c>
      <c r="E17" s="728" t="s">
        <v>53</v>
      </c>
      <c r="F17" s="728">
        <v>1</v>
      </c>
      <c r="G17" s="728">
        <v>500</v>
      </c>
      <c r="H17" s="728">
        <v>2</v>
      </c>
      <c r="I17" s="728">
        <v>2210</v>
      </c>
    </row>
    <row r="19" spans="1:9">
      <c r="A19" s="2"/>
      <c r="B19" s="2"/>
      <c r="C19" s="2"/>
    </row>
  </sheetData>
  <mergeCells count="12">
    <mergeCell ref="A17:C17"/>
    <mergeCell ref="D4:E4"/>
    <mergeCell ref="F4:G4"/>
    <mergeCell ref="H4:I4"/>
    <mergeCell ref="A9:C9"/>
    <mergeCell ref="A4:C4"/>
    <mergeCell ref="A7:C7"/>
    <mergeCell ref="D5:E5"/>
    <mergeCell ref="F5:G5"/>
    <mergeCell ref="H5:I5"/>
    <mergeCell ref="A5:C5"/>
    <mergeCell ref="A6:C6"/>
  </mergeCells>
  <pageMargins left="0.39370078740157483" right="0.39370078740157483" top="0.78740157480314965" bottom="0.39370078740157483" header="0.19685039370078741" footer="0.19685039370078741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76</vt:i4>
      </vt:variant>
    </vt:vector>
  </HeadingPairs>
  <TitlesOfParts>
    <vt:vector size="76" baseType="lpstr">
      <vt:lpstr>ตาราง1.1</vt:lpstr>
      <vt:lpstr>ตาราง1.1ดอกจัน</vt:lpstr>
      <vt:lpstr>ตาราง2.1</vt:lpstr>
      <vt:lpstr>ตาราง2.1_1</vt:lpstr>
      <vt:lpstr>ตาราง2.1ดอกจัน</vt:lpstr>
      <vt:lpstr>ตาราง2.1_1ดอกจัน</vt:lpstr>
      <vt:lpstr>3.1</vt:lpstr>
      <vt:lpstr>4.1</vt:lpstr>
      <vt:lpstr>4.1_1</vt:lpstr>
      <vt:lpstr>5.1</vt:lpstr>
      <vt:lpstr>5.1_ดอกจัน</vt:lpstr>
      <vt:lpstr>5.2</vt:lpstr>
      <vt:lpstr>5.3</vt:lpstr>
      <vt:lpstr>5.3 ดอกจัน</vt:lpstr>
      <vt:lpstr>6.1</vt:lpstr>
      <vt:lpstr>6.1_1</vt:lpstr>
      <vt:lpstr>ตาราง6.1_ดอกจัน</vt:lpstr>
      <vt:lpstr>ตาราง6.1_1_ดอกจัน</vt:lpstr>
      <vt:lpstr>7.1</vt:lpstr>
      <vt:lpstr>7.1_1</vt:lpstr>
      <vt:lpstr>7.2</vt:lpstr>
      <vt:lpstr>7.2_1</vt:lpstr>
      <vt:lpstr>7.3</vt:lpstr>
      <vt:lpstr>7.4</vt:lpstr>
      <vt:lpstr>7.5</vt:lpstr>
      <vt:lpstr>8.1</vt:lpstr>
      <vt:lpstr>8.2</vt:lpstr>
      <vt:lpstr>9.1</vt:lpstr>
      <vt:lpstr>9.2</vt:lpstr>
      <vt:lpstr>10.1</vt:lpstr>
      <vt:lpstr>10.2</vt:lpstr>
      <vt:lpstr>11.1</vt:lpstr>
      <vt:lpstr>12.1</vt:lpstr>
      <vt:lpstr>12.2</vt:lpstr>
      <vt:lpstr>12.3</vt:lpstr>
      <vt:lpstr>12.4</vt:lpstr>
      <vt:lpstr>12.5</vt:lpstr>
      <vt:lpstr>12.6</vt:lpstr>
      <vt:lpstr>12.7</vt:lpstr>
      <vt:lpstr>13.1</vt:lpstr>
      <vt:lpstr>13.2</vt:lpstr>
      <vt:lpstr>13.3</vt:lpstr>
      <vt:lpstr>13.4</vt:lpstr>
      <vt:lpstr>13.4_2</vt:lpstr>
      <vt:lpstr>13.4_3</vt:lpstr>
      <vt:lpstr>14.1</vt:lpstr>
      <vt:lpstr>14.2</vt:lpstr>
      <vt:lpstr>14.3</vt:lpstr>
      <vt:lpstr>15.1</vt:lpstr>
      <vt:lpstr>15.2</vt:lpstr>
      <vt:lpstr>15.2ต่อ</vt:lpstr>
      <vt:lpstr>15.3</vt:lpstr>
      <vt:lpstr>15.4</vt:lpstr>
      <vt:lpstr>16.1</vt:lpstr>
      <vt:lpstr>16.2</vt:lpstr>
      <vt:lpstr>16.2(ต่อ)</vt:lpstr>
      <vt:lpstr>16.3</vt:lpstr>
      <vt:lpstr>16.4</vt:lpstr>
      <vt:lpstr>16.5</vt:lpstr>
      <vt:lpstr>16.6</vt:lpstr>
      <vt:lpstr>16.7</vt:lpstr>
      <vt:lpstr>17.1</vt:lpstr>
      <vt:lpstr>17.2</vt:lpstr>
      <vt:lpstr>17.3</vt:lpstr>
      <vt:lpstr>17.4</vt:lpstr>
      <vt:lpstr>17.5</vt:lpstr>
      <vt:lpstr>18.1</vt:lpstr>
      <vt:lpstr>18.2</vt:lpstr>
      <vt:lpstr>19.1</vt:lpstr>
      <vt:lpstr>19.2</vt:lpstr>
      <vt:lpstr>19.3</vt:lpstr>
      <vt:lpstr>19.4</vt:lpstr>
      <vt:lpstr>19.4-1</vt:lpstr>
      <vt:lpstr>19.5</vt:lpstr>
      <vt:lpstr>19.6</vt:lpstr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2014-11-10T03:19:36Z</cp:lastPrinted>
  <dcterms:created xsi:type="dcterms:W3CDTF">2014-10-07T07:46:14Z</dcterms:created>
  <dcterms:modified xsi:type="dcterms:W3CDTF">2014-11-10T03:27:08Z</dcterms:modified>
</cp:coreProperties>
</file>