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calcChain.xml><?xml version="1.0" encoding="utf-8"?>
<calcChain xmlns="http://schemas.openxmlformats.org/spreadsheetml/2006/main">
  <c r="O20" i="7"/>
  <c r="O19"/>
  <c r="O18"/>
  <c r="O17"/>
  <c r="O16"/>
  <c r="O15"/>
  <c r="O14"/>
  <c r="O13"/>
  <c r="M16"/>
  <c r="M15"/>
  <c r="M14"/>
  <c r="M13"/>
  <c r="K12"/>
  <c r="K13"/>
  <c r="K14"/>
  <c r="K15"/>
  <c r="K16"/>
  <c r="K17"/>
  <c r="K18"/>
  <c r="K19"/>
  <c r="I16"/>
  <c r="I15"/>
  <c r="I14"/>
  <c r="I13"/>
  <c r="I12"/>
  <c r="G19"/>
  <c r="G18"/>
  <c r="G17"/>
  <c r="G16"/>
  <c r="G15"/>
  <c r="G14"/>
  <c r="G13"/>
  <c r="G12"/>
  <c r="E20"/>
  <c r="E19"/>
  <c r="E18"/>
  <c r="E17"/>
  <c r="E16"/>
  <c r="E15"/>
  <c r="E14"/>
  <c r="E13"/>
  <c r="E12"/>
  <c r="C14"/>
  <c r="C15"/>
  <c r="C16"/>
  <c r="C17"/>
  <c r="C18"/>
  <c r="C19"/>
  <c r="C20"/>
  <c r="C13"/>
  <c r="C12"/>
  <c r="O11" l="1"/>
  <c r="M11"/>
  <c r="K11"/>
  <c r="I11"/>
  <c r="G11"/>
  <c r="E11"/>
  <c r="C11"/>
</calcChain>
</file>

<file path=xl/sharedStrings.xml><?xml version="1.0" encoding="utf-8"?>
<sst xmlns="http://schemas.openxmlformats.org/spreadsheetml/2006/main" count="45" uniqueCount="37">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</sst>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0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Q26"/>
  <sheetViews>
    <sheetView tabSelected="1" defaultGridColor="0" colorId="12" zoomScaleNormal="100" workbookViewId="0">
      <selection activeCell="B12" sqref="B12"/>
    </sheetView>
  </sheetViews>
  <sheetFormatPr defaultColWidth="9.33203125" defaultRowHeight="18.75"/>
  <cols>
    <col min="1" max="1" width="4.1640625" style="4" customWidth="1"/>
    <col min="2" max="2" width="32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4.832031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7">
      <c r="Q1" s="56">
        <v>54</v>
      </c>
    </row>
    <row r="2" spans="1:17" ht="24.95" customHeight="1">
      <c r="A2" s="1" t="s">
        <v>26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7" ht="23.1" customHeight="1">
      <c r="A3" s="1"/>
      <c r="B3" s="5" t="s">
        <v>11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7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7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7" ht="25.5" customHeight="1">
      <c r="A6" s="45"/>
      <c r="B6" s="45"/>
      <c r="C6" s="19"/>
      <c r="D6" s="20"/>
      <c r="E6" s="49" t="s">
        <v>4</v>
      </c>
      <c r="F6" s="50"/>
      <c r="G6" s="49" t="s">
        <v>12</v>
      </c>
      <c r="H6" s="53"/>
      <c r="I6" s="53"/>
      <c r="J6" s="53"/>
      <c r="K6" s="53"/>
      <c r="L6" s="53"/>
      <c r="M6" s="53"/>
      <c r="N6" s="50"/>
      <c r="O6" s="45" t="s">
        <v>4</v>
      </c>
      <c r="P6" s="45"/>
    </row>
    <row r="7" spans="1:17" ht="25.5" customHeight="1">
      <c r="A7" s="45" t="s">
        <v>9</v>
      </c>
      <c r="B7" s="45"/>
      <c r="C7" s="47" t="s">
        <v>3</v>
      </c>
      <c r="D7" s="48"/>
      <c r="E7" s="47" t="s">
        <v>8</v>
      </c>
      <c r="F7" s="48"/>
      <c r="G7" s="54" t="s">
        <v>13</v>
      </c>
      <c r="H7" s="31"/>
      <c r="I7" s="31"/>
      <c r="J7" s="31"/>
      <c r="K7" s="31"/>
      <c r="L7" s="31"/>
      <c r="M7" s="31"/>
      <c r="N7" s="55"/>
      <c r="O7" s="45" t="s">
        <v>14</v>
      </c>
      <c r="P7" s="45"/>
    </row>
    <row r="8" spans="1:17" ht="25.5" customHeight="1">
      <c r="A8" s="46" t="s">
        <v>24</v>
      </c>
      <c r="B8" s="46"/>
      <c r="C8" s="39" t="s">
        <v>0</v>
      </c>
      <c r="D8" s="40"/>
      <c r="E8" s="47" t="s">
        <v>5</v>
      </c>
      <c r="F8" s="48"/>
      <c r="G8" s="51" t="s">
        <v>2</v>
      </c>
      <c r="H8" s="52"/>
      <c r="I8" s="51" t="s">
        <v>15</v>
      </c>
      <c r="J8" s="52"/>
      <c r="K8" s="51" t="s">
        <v>16</v>
      </c>
      <c r="L8" s="52"/>
      <c r="M8" s="41" t="s">
        <v>17</v>
      </c>
      <c r="N8" s="42"/>
      <c r="O8" s="45" t="s">
        <v>18</v>
      </c>
      <c r="P8" s="45"/>
    </row>
    <row r="9" spans="1:17" s="8" customFormat="1" ht="25.5" customHeight="1">
      <c r="A9" s="17"/>
      <c r="B9" s="17"/>
      <c r="C9" s="21"/>
      <c r="D9" s="22"/>
      <c r="E9" s="39" t="s">
        <v>19</v>
      </c>
      <c r="F9" s="40"/>
      <c r="G9" s="43" t="s">
        <v>1</v>
      </c>
      <c r="H9" s="44"/>
      <c r="I9" s="43" t="s">
        <v>20</v>
      </c>
      <c r="J9" s="44"/>
      <c r="K9" s="43" t="s">
        <v>21</v>
      </c>
      <c r="L9" s="44"/>
      <c r="M9" s="41" t="s">
        <v>22</v>
      </c>
      <c r="N9" s="42"/>
      <c r="O9" s="32" t="s">
        <v>23</v>
      </c>
      <c r="P9" s="32"/>
    </row>
    <row r="10" spans="1:17" ht="25.5" customHeight="1">
      <c r="A10" s="31" t="s">
        <v>10</v>
      </c>
      <c r="B10" s="31"/>
      <c r="C10" s="23"/>
      <c r="D10" s="24"/>
      <c r="E10" s="33"/>
      <c r="F10" s="34"/>
      <c r="G10" s="35"/>
      <c r="H10" s="36"/>
      <c r="I10" s="35"/>
      <c r="J10" s="36"/>
      <c r="K10" s="35"/>
      <c r="L10" s="36"/>
      <c r="M10" s="37" t="s">
        <v>6</v>
      </c>
      <c r="N10" s="36"/>
      <c r="O10" s="38"/>
      <c r="P10" s="38"/>
    </row>
    <row r="11" spans="1:17" s="10" customFormat="1" ht="26.25" customHeight="1">
      <c r="A11" s="9" t="s">
        <v>7</v>
      </c>
      <c r="B11" s="25"/>
      <c r="C11" s="28">
        <f>SUM(C12:C20)</f>
        <v>34412</v>
      </c>
      <c r="D11" s="29"/>
      <c r="E11" s="29">
        <f>SUM(E12:E20)</f>
        <v>25339</v>
      </c>
      <c r="F11" s="29"/>
      <c r="G11" s="29">
        <f>SUM(G12:G20)</f>
        <v>6350</v>
      </c>
      <c r="H11" s="29"/>
      <c r="I11" s="30">
        <f>SUM(I12:I20)</f>
        <v>355</v>
      </c>
      <c r="J11" s="30"/>
      <c r="K11" s="29">
        <f>SUM(K12:K20)</f>
        <v>5947</v>
      </c>
      <c r="L11" s="29"/>
      <c r="M11" s="30">
        <f>SUM(M12:M20)</f>
        <v>48</v>
      </c>
      <c r="N11" s="30"/>
      <c r="O11" s="29">
        <f>SUM(O12:O20)</f>
        <v>2723</v>
      </c>
      <c r="P11" s="4"/>
    </row>
    <row r="12" spans="1:17" ht="26.25" customHeight="1">
      <c r="A12" s="2"/>
      <c r="B12" s="2" t="s">
        <v>27</v>
      </c>
      <c r="C12" s="26">
        <f>495+1423</f>
        <v>1918</v>
      </c>
      <c r="D12" s="18"/>
      <c r="E12" s="18">
        <f>435+1201</f>
        <v>1636</v>
      </c>
      <c r="F12" s="18"/>
      <c r="G12" s="18">
        <f>60+216</f>
        <v>276</v>
      </c>
      <c r="H12" s="18"/>
      <c r="I12" s="18">
        <f>11+27</f>
        <v>38</v>
      </c>
      <c r="J12" s="18"/>
      <c r="K12" s="18">
        <f>49+189</f>
        <v>238</v>
      </c>
      <c r="L12" s="18"/>
      <c r="M12" s="18" t="s">
        <v>25</v>
      </c>
      <c r="N12" s="18"/>
      <c r="O12" s="18">
        <v>6</v>
      </c>
    </row>
    <row r="13" spans="1:17" ht="26.25" customHeight="1">
      <c r="A13" s="2"/>
      <c r="B13" s="2" t="s">
        <v>28</v>
      </c>
      <c r="C13" s="26">
        <f>4892+5679</f>
        <v>10571</v>
      </c>
      <c r="D13" s="18"/>
      <c r="E13" s="18">
        <f>4224+4542</f>
        <v>8766</v>
      </c>
      <c r="F13" s="18"/>
      <c r="G13" s="18">
        <f>616+955</f>
        <v>1571</v>
      </c>
      <c r="H13" s="18"/>
      <c r="I13" s="18">
        <f>85+65</f>
        <v>150</v>
      </c>
      <c r="J13" s="18"/>
      <c r="K13" s="18">
        <f>529+884</f>
        <v>1413</v>
      </c>
      <c r="L13" s="18"/>
      <c r="M13" s="18">
        <f>2+6</f>
        <v>8</v>
      </c>
      <c r="N13" s="18"/>
      <c r="O13" s="18">
        <f>52+182</f>
        <v>234</v>
      </c>
    </row>
    <row r="14" spans="1:17" ht="26.25" customHeight="1">
      <c r="A14" s="2"/>
      <c r="B14" s="2" t="s">
        <v>29</v>
      </c>
      <c r="C14" s="26">
        <f>3752+2525</f>
        <v>6277</v>
      </c>
      <c r="D14" s="18"/>
      <c r="E14" s="18">
        <f>2903+1938</f>
        <v>4841</v>
      </c>
      <c r="F14" s="18"/>
      <c r="G14" s="18">
        <f>586+362</f>
        <v>948</v>
      </c>
      <c r="H14" s="18"/>
      <c r="I14" s="18">
        <f>38+22</f>
        <v>60</v>
      </c>
      <c r="J14" s="18"/>
      <c r="K14" s="18">
        <f>538+333</f>
        <v>871</v>
      </c>
      <c r="L14" s="18"/>
      <c r="M14" s="18">
        <f>10+7</f>
        <v>17</v>
      </c>
      <c r="N14" s="18"/>
      <c r="O14" s="18">
        <f>263+225</f>
        <v>488</v>
      </c>
    </row>
    <row r="15" spans="1:17" ht="26.25" customHeight="1">
      <c r="A15" s="2"/>
      <c r="B15" s="2" t="s">
        <v>30</v>
      </c>
      <c r="C15" s="26">
        <f>6251+3859</f>
        <v>10110</v>
      </c>
      <c r="D15" s="18"/>
      <c r="E15" s="18">
        <f>4238+2756</f>
        <v>6994</v>
      </c>
      <c r="F15" s="18"/>
      <c r="G15" s="18">
        <f>1457+723</f>
        <v>2180</v>
      </c>
      <c r="H15" s="18"/>
      <c r="I15" s="18">
        <f>71+23</f>
        <v>94</v>
      </c>
      <c r="J15" s="18"/>
      <c r="K15" s="18">
        <f>1376+696</f>
        <v>2072</v>
      </c>
      <c r="L15" s="18"/>
      <c r="M15" s="18">
        <f>10+4</f>
        <v>14</v>
      </c>
      <c r="N15" s="18"/>
      <c r="O15" s="18">
        <f>556+380</f>
        <v>936</v>
      </c>
    </row>
    <row r="16" spans="1:17" ht="26.25" customHeight="1">
      <c r="A16" s="2"/>
      <c r="B16" s="2" t="s">
        <v>31</v>
      </c>
      <c r="C16" s="26">
        <f>2141+915+1297</f>
        <v>4353</v>
      </c>
      <c r="D16" s="18"/>
      <c r="E16" s="18">
        <f>1250+511+732</f>
        <v>2493</v>
      </c>
      <c r="F16" s="18"/>
      <c r="G16" s="18">
        <f>553+199+337</f>
        <v>1089</v>
      </c>
      <c r="H16" s="18"/>
      <c r="I16" s="18">
        <f>7+1+3</f>
        <v>11</v>
      </c>
      <c r="J16" s="18"/>
      <c r="K16" s="18">
        <f>539+197+333</f>
        <v>1069</v>
      </c>
      <c r="L16" s="18"/>
      <c r="M16" s="18">
        <f>7+1+1</f>
        <v>9</v>
      </c>
      <c r="N16" s="18"/>
      <c r="O16" s="18">
        <f>338+205+228</f>
        <v>771</v>
      </c>
    </row>
    <row r="17" spans="1:16" ht="26.25" customHeight="1">
      <c r="A17" s="2"/>
      <c r="B17" s="2" t="s">
        <v>32</v>
      </c>
      <c r="C17" s="26">
        <f>482+322</f>
        <v>804</v>
      </c>
      <c r="D17" s="18"/>
      <c r="E17" s="18">
        <f>233+166</f>
        <v>399</v>
      </c>
      <c r="F17" s="18"/>
      <c r="G17" s="18">
        <f>125+87</f>
        <v>212</v>
      </c>
      <c r="H17" s="18"/>
      <c r="I17" s="18">
        <v>1</v>
      </c>
      <c r="J17" s="18"/>
      <c r="K17" s="18">
        <f>124+87</f>
        <v>211</v>
      </c>
      <c r="L17" s="18"/>
      <c r="M17" s="18" t="s">
        <v>25</v>
      </c>
      <c r="N17" s="18"/>
      <c r="O17" s="18">
        <f>124+69</f>
        <v>193</v>
      </c>
    </row>
    <row r="18" spans="1:16" ht="26.25" customHeight="1">
      <c r="A18" s="2"/>
      <c r="B18" s="2" t="s">
        <v>33</v>
      </c>
      <c r="C18" s="26">
        <f>207+71+57</f>
        <v>335</v>
      </c>
      <c r="D18" s="18"/>
      <c r="E18" s="18">
        <f>110+39+34</f>
        <v>183</v>
      </c>
      <c r="F18" s="18"/>
      <c r="G18" s="18">
        <f>44+11+10</f>
        <v>65</v>
      </c>
      <c r="H18" s="18"/>
      <c r="I18" s="18" t="s">
        <v>25</v>
      </c>
      <c r="J18" s="18"/>
      <c r="K18" s="18">
        <f>44+11+10</f>
        <v>65</v>
      </c>
      <c r="L18" s="18"/>
      <c r="M18" s="18" t="s">
        <v>25</v>
      </c>
      <c r="N18" s="18"/>
      <c r="O18" s="18">
        <f>53+21+13</f>
        <v>87</v>
      </c>
    </row>
    <row r="19" spans="1:16" ht="26.25" customHeight="1">
      <c r="A19" s="2"/>
      <c r="B19" s="2" t="s">
        <v>34</v>
      </c>
      <c r="C19" s="26">
        <f>17+9+8</f>
        <v>34</v>
      </c>
      <c r="D19" s="18"/>
      <c r="E19" s="18">
        <f>11+5+5</f>
        <v>21</v>
      </c>
      <c r="F19" s="18"/>
      <c r="G19" s="18">
        <f>3+2+3</f>
        <v>8</v>
      </c>
      <c r="H19" s="18"/>
      <c r="I19" s="18" t="s">
        <v>25</v>
      </c>
      <c r="J19" s="18"/>
      <c r="K19" s="18">
        <f>3+2+3</f>
        <v>8</v>
      </c>
      <c r="L19" s="18"/>
      <c r="M19" s="18" t="s">
        <v>25</v>
      </c>
      <c r="N19" s="18"/>
      <c r="O19" s="18">
        <f>3+2</f>
        <v>5</v>
      </c>
    </row>
    <row r="20" spans="1:16" ht="26.25" customHeight="1">
      <c r="A20" s="2"/>
      <c r="B20" s="2" t="s">
        <v>35</v>
      </c>
      <c r="C20" s="26">
        <f>4+6</f>
        <v>10</v>
      </c>
      <c r="D20" s="18"/>
      <c r="E20" s="18">
        <f>3+3</f>
        <v>6</v>
      </c>
      <c r="F20" s="18"/>
      <c r="G20" s="18">
        <v>1</v>
      </c>
      <c r="H20" s="18"/>
      <c r="I20" s="18">
        <v>1</v>
      </c>
      <c r="J20" s="18"/>
      <c r="K20" s="18" t="s">
        <v>25</v>
      </c>
      <c r="L20" s="18"/>
      <c r="M20" s="18" t="s">
        <v>25</v>
      </c>
      <c r="N20" s="18"/>
      <c r="O20" s="18">
        <f>1+2</f>
        <v>3</v>
      </c>
      <c r="P20" s="2"/>
    </row>
    <row r="21" spans="1:16" ht="11.25" customHeight="1">
      <c r="A21" s="11"/>
      <c r="B21" s="11"/>
      <c r="C21" s="2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5" spans="1:16">
      <c r="P25" s="14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2015-02-04T04:20:22Z</cp:lastPrinted>
  <dcterms:created xsi:type="dcterms:W3CDTF">1999-10-20T09:00:50Z</dcterms:created>
  <dcterms:modified xsi:type="dcterms:W3CDTF">2015-02-04T04:20:23Z</dcterms:modified>
</cp:coreProperties>
</file>