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9420" windowHeight="4965" tabRatio="591"/>
  </bookViews>
  <sheets>
    <sheet name="ตาราง 4.2 " sheetId="4" r:id="rId1"/>
  </sheets>
  <calcPr calcId="125725"/>
</workbook>
</file>

<file path=xl/calcChain.xml><?xml version="1.0" encoding="utf-8"?>
<calcChain xmlns="http://schemas.openxmlformats.org/spreadsheetml/2006/main">
  <c r="K19" i="4"/>
  <c r="G19" s="1"/>
  <c r="K18"/>
  <c r="K17"/>
  <c r="K16"/>
  <c r="K15"/>
  <c r="G15" s="1"/>
  <c r="K14"/>
  <c r="K13"/>
  <c r="K12"/>
  <c r="G12" s="1"/>
  <c r="K11"/>
  <c r="I17"/>
  <c r="I16"/>
  <c r="I15"/>
  <c r="I14"/>
  <c r="I13"/>
  <c r="G13" s="1"/>
  <c r="I12"/>
  <c r="I11"/>
  <c r="G11" s="1"/>
  <c r="G18"/>
  <c r="E19"/>
  <c r="E18"/>
  <c r="E17"/>
  <c r="E16"/>
  <c r="E15"/>
  <c r="E14"/>
  <c r="E13"/>
  <c r="E12"/>
  <c r="E11"/>
  <c r="C19"/>
  <c r="C18"/>
  <c r="C17"/>
  <c r="C16"/>
  <c r="C15"/>
  <c r="C14"/>
  <c r="C13"/>
  <c r="C12"/>
  <c r="C11"/>
  <c r="G17" l="1"/>
  <c r="G16"/>
  <c r="G14"/>
  <c r="K10"/>
  <c r="I10"/>
  <c r="E10"/>
  <c r="C10"/>
  <c r="G10" l="1"/>
</calcChain>
</file>

<file path=xl/sharedStrings.xml><?xml version="1.0" encoding="utf-8"?>
<sst xmlns="http://schemas.openxmlformats.org/spreadsheetml/2006/main" count="32" uniqueCount="32">
  <si>
    <t>Sub - total</t>
  </si>
  <si>
    <t>Owner</t>
  </si>
  <si>
    <t>Others</t>
  </si>
  <si>
    <t>Rent</t>
  </si>
  <si>
    <t>Total area</t>
  </si>
  <si>
    <t>รวม</t>
  </si>
  <si>
    <t>เนื้อที่ของตนเอง</t>
  </si>
  <si>
    <t>เป็นเจ้าของ</t>
  </si>
  <si>
    <t>เช่า</t>
  </si>
  <si>
    <t>ได้ทำฟรี</t>
  </si>
  <si>
    <t>เนื้อที่ทั้งสิ้น</t>
  </si>
  <si>
    <t xml:space="preserve">  Area  :  Rai</t>
  </si>
  <si>
    <t>เนื้อที่ไม่ใช่ของตนเอง</t>
  </si>
  <si>
    <t>รวม    Total</t>
  </si>
  <si>
    <t>Own land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</si>
  <si>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</si>
  <si>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</si>
  <si>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</si>
  <si>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ตาราง   4.2  เนื้อที่ถือครองทำการเกษตร  จำแนกตามลักษณะการถือครองที่ดิน และขนาดเนื้อที่ถือครองทั้งสิ้น  </t>
  </si>
  <si>
    <t xml:space="preserve">Free </t>
  </si>
  <si>
    <t>-</t>
  </si>
  <si>
    <t>Table   4.2  Area of holding by land tenure and size of total area of holding</t>
  </si>
  <si>
    <t xml:space="preserve">         ต่ำกว่า  Under  2 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</si>
  <si>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</si>
  <si>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</si>
  <si>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</si>
  <si>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</si>
  <si>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</si>
  <si>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</si>
  <si>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     -    499           </t>
  </si>
  <si>
    <t xml:space="preserve">         500   ขึ้นไป  and over</t>
  </si>
  <si>
    <t xml:space="preserve"> เนื้อที่  :    ไร่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</si>
</sst>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0">
    <font>
      <sz val="14"/>
      <name val="AngsanaUPC"/>
    </font>
    <font>
      <sz val="14"/>
      <name val="AngsanaUPC"/>
      <family val="1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3" fillId="0" borderId="0" xfId="0" applyFont="1"/>
    <xf numFmtId="0" fontId="6" fillId="0" borderId="0" xfId="0" applyFont="1" applyBorder="1"/>
    <xf numFmtId="0" fontId="7" fillId="0" borderId="1" xfId="0" applyFont="1" applyBorder="1"/>
    <xf numFmtId="188" fontId="8" fillId="0" borderId="0" xfId="1" applyNumberFormat="1" applyFont="1" applyBorder="1" applyAlignment="1">
      <alignment horizontal="right"/>
    </xf>
    <xf numFmtId="0" fontId="4" fillId="0" borderId="0" xfId="0" applyFont="1" applyAlignment="1"/>
    <xf numFmtId="188" fontId="6" fillId="0" borderId="0" xfId="1" applyNumberFormat="1" applyFont="1" applyBorder="1" applyAlignment="1">
      <alignment horizontal="right"/>
    </xf>
    <xf numFmtId="0" fontId="6" fillId="0" borderId="0" xfId="0" applyFont="1" applyBorder="1" applyAlignment="1"/>
    <xf numFmtId="0" fontId="4" fillId="0" borderId="3" xfId="0" applyFont="1" applyBorder="1"/>
    <xf numFmtId="0" fontId="6" fillId="0" borderId="3" xfId="0" applyFont="1" applyBorder="1" applyAlignment="1"/>
    <xf numFmtId="0" fontId="3" fillId="0" borderId="3" xfId="0" applyFont="1" applyBorder="1"/>
    <xf numFmtId="0" fontId="2" fillId="0" borderId="0" xfId="0" applyFont="1" applyBorder="1"/>
    <xf numFmtId="3" fontId="4" fillId="0" borderId="0" xfId="0" applyNumberFormat="1" applyFont="1" applyBorder="1" applyAlignment="1">
      <alignment horizontal="right" wrapText="1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7" fillId="0" borderId="2" xfId="0" applyFont="1" applyBorder="1"/>
    <xf numFmtId="0" fontId="6" fillId="0" borderId="3" xfId="0" applyFont="1" applyBorder="1"/>
    <xf numFmtId="0" fontId="6" fillId="0" borderId="5" xfId="0" applyFont="1" applyBorder="1"/>
    <xf numFmtId="3" fontId="4" fillId="0" borderId="7" xfId="0" applyNumberFormat="1" applyFont="1" applyBorder="1" applyAlignment="1">
      <alignment horizontal="right" wrapText="1"/>
    </xf>
    <xf numFmtId="0" fontId="4" fillId="0" borderId="9" xfId="0" applyFont="1" applyBorder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3" fontId="7" fillId="0" borderId="7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0" fontId="4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9" fillId="0" borderId="0" xfId="0" applyFont="1" applyBorder="1" applyAlignment="1">
      <alignment vertical="center" textRotation="180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00B050"/>
  </sheetPr>
  <dimension ref="A1:M28"/>
  <sheetViews>
    <sheetView tabSelected="1" defaultGridColor="0" colorId="12" zoomScale="90" zoomScaleNormal="90" workbookViewId="0">
      <selection activeCell="C10" sqref="C10"/>
    </sheetView>
  </sheetViews>
  <sheetFormatPr defaultColWidth="9.33203125" defaultRowHeight="18.75"/>
  <cols>
    <col min="1" max="1" width="3.1640625" style="2" customWidth="1"/>
    <col min="2" max="2" width="38.33203125" style="2" customWidth="1"/>
    <col min="3" max="3" width="21.6640625" style="2" customWidth="1"/>
    <col min="4" max="4" width="5.5" style="2" customWidth="1"/>
    <col min="5" max="5" width="22" style="2" customWidth="1"/>
    <col min="6" max="6" width="5.33203125" style="2" customWidth="1"/>
    <col min="7" max="7" width="20.1640625" style="2" customWidth="1"/>
    <col min="8" max="8" width="5.6640625" style="2" customWidth="1"/>
    <col min="9" max="9" width="21.6640625" style="2" customWidth="1"/>
    <col min="10" max="10" width="5.33203125" style="2" customWidth="1"/>
    <col min="11" max="11" width="19.33203125" style="2" customWidth="1"/>
    <col min="12" max="12" width="5.33203125" style="2" customWidth="1"/>
    <col min="13" max="13" width="5.5" style="2" customWidth="1"/>
    <col min="14" max="16384" width="9.33203125" style="2"/>
  </cols>
  <sheetData>
    <row r="1" spans="1:13">
      <c r="M1" s="48">
        <v>56</v>
      </c>
    </row>
    <row r="2" spans="1:13" s="1" customFormat="1" ht="23.1" customHeight="1">
      <c r="B2" s="1" t="s">
        <v>18</v>
      </c>
      <c r="L2" s="27" t="s">
        <v>31</v>
      </c>
    </row>
    <row r="3" spans="1:13" ht="23.1" customHeight="1">
      <c r="B3" s="14" t="s">
        <v>21</v>
      </c>
      <c r="C3" s="3"/>
      <c r="D3" s="3"/>
      <c r="E3" s="3"/>
      <c r="F3" s="3"/>
      <c r="G3" s="3"/>
      <c r="H3" s="3"/>
      <c r="I3" s="3"/>
      <c r="J3" s="3"/>
      <c r="K3" s="3"/>
      <c r="L3" s="28" t="s">
        <v>11</v>
      </c>
    </row>
    <row r="4" spans="1:13" s="4" customFormat="1" ht="5.0999999999999996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s="4" customFormat="1" ht="32.25" customHeight="1">
      <c r="A5" s="32"/>
      <c r="B5" s="32"/>
      <c r="C5" s="16"/>
      <c r="D5" s="17"/>
      <c r="E5" s="46" t="s">
        <v>6</v>
      </c>
      <c r="F5" s="47"/>
      <c r="G5" s="32" t="s">
        <v>12</v>
      </c>
      <c r="H5" s="32"/>
      <c r="I5" s="32"/>
      <c r="J5" s="32"/>
      <c r="K5" s="32"/>
      <c r="L5" s="32"/>
    </row>
    <row r="6" spans="1:13" s="4" customFormat="1" ht="32.25" customHeight="1">
      <c r="A6" s="32" t="s">
        <v>15</v>
      </c>
      <c r="B6" s="32"/>
      <c r="C6" s="35" t="s">
        <v>10</v>
      </c>
      <c r="D6" s="36"/>
      <c r="E6" s="35" t="s">
        <v>14</v>
      </c>
      <c r="F6" s="36"/>
      <c r="G6" s="34" t="s">
        <v>2</v>
      </c>
      <c r="H6" s="34"/>
      <c r="I6" s="34"/>
      <c r="J6" s="34"/>
      <c r="K6" s="34"/>
      <c r="L6" s="34"/>
    </row>
    <row r="7" spans="1:13" s="4" customFormat="1" ht="32.25" customHeight="1">
      <c r="A7" s="32" t="s">
        <v>17</v>
      </c>
      <c r="B7" s="32"/>
      <c r="C7" s="35" t="s">
        <v>4</v>
      </c>
      <c r="D7" s="36"/>
      <c r="E7" s="35" t="s">
        <v>7</v>
      </c>
      <c r="F7" s="36"/>
      <c r="G7" s="40" t="s">
        <v>5</v>
      </c>
      <c r="H7" s="41"/>
      <c r="I7" s="20" t="s">
        <v>8</v>
      </c>
      <c r="J7" s="20"/>
      <c r="K7" s="37" t="s">
        <v>9</v>
      </c>
      <c r="L7" s="38"/>
    </row>
    <row r="8" spans="1:13" s="4" customFormat="1" ht="32.25" customHeight="1">
      <c r="A8" s="33" t="s">
        <v>16</v>
      </c>
      <c r="B8" s="34"/>
      <c r="C8" s="18"/>
      <c r="D8" s="19"/>
      <c r="E8" s="39" t="s">
        <v>1</v>
      </c>
      <c r="F8" s="45"/>
      <c r="G8" s="42" t="s">
        <v>0</v>
      </c>
      <c r="H8" s="43"/>
      <c r="I8" s="44" t="s">
        <v>3</v>
      </c>
      <c r="J8" s="44"/>
      <c r="K8" s="39" t="s">
        <v>19</v>
      </c>
      <c r="L8" s="34"/>
    </row>
    <row r="9" spans="1:13" ht="5.0999999999999996" customHeight="1">
      <c r="A9" s="3"/>
      <c r="B9" s="21"/>
      <c r="C9" s="24"/>
      <c r="D9" s="5"/>
      <c r="E9" s="5"/>
      <c r="F9" s="5"/>
      <c r="G9" s="5"/>
      <c r="H9" s="5"/>
      <c r="I9" s="5"/>
      <c r="J9" s="5"/>
      <c r="K9" s="5"/>
      <c r="L9" s="5"/>
    </row>
    <row r="10" spans="1:13" ht="30.75" customHeight="1">
      <c r="A10" s="6" t="s">
        <v>13</v>
      </c>
      <c r="B10" s="22"/>
      <c r="C10" s="29">
        <f>SUM(C11:C19)</f>
        <v>424235.78525000002</v>
      </c>
      <c r="D10" s="30"/>
      <c r="E10" s="30">
        <f>SUM(E11:E19)</f>
        <v>300174.03250000003</v>
      </c>
      <c r="F10" s="30"/>
      <c r="G10" s="30">
        <f>SUM(G11:G19)</f>
        <v>124061.84</v>
      </c>
      <c r="H10" s="30"/>
      <c r="I10" s="30">
        <f>SUM(I11:I19)</f>
        <v>15063.5275</v>
      </c>
      <c r="J10" s="31"/>
      <c r="K10" s="30">
        <f>SUM(K11:K19)</f>
        <v>108998.3125</v>
      </c>
      <c r="L10" s="7"/>
      <c r="M10" s="8"/>
    </row>
    <row r="11" spans="1:13" ht="30.75" customHeight="1">
      <c r="A11" s="3"/>
      <c r="B11" s="3" t="s">
        <v>22</v>
      </c>
      <c r="C11" s="25">
        <f>67.44525+1255.79</f>
        <v>1323.23525</v>
      </c>
      <c r="D11" s="15"/>
      <c r="E11" s="15">
        <f>59.5825+1061.47</f>
        <v>1121.0525</v>
      </c>
      <c r="F11" s="15"/>
      <c r="G11" s="15">
        <f>I11+K11</f>
        <v>202.185</v>
      </c>
      <c r="H11" s="15"/>
      <c r="I11" s="15">
        <f>1.2025+23.5</f>
        <v>24.702500000000001</v>
      </c>
      <c r="J11" s="15"/>
      <c r="K11" s="15">
        <f>6.6575+170.825</f>
        <v>177.48249999999999</v>
      </c>
      <c r="L11" s="9"/>
      <c r="M11" s="8"/>
    </row>
    <row r="12" spans="1:13" ht="30.75" customHeight="1">
      <c r="A12" s="3"/>
      <c r="B12" s="3" t="s">
        <v>23</v>
      </c>
      <c r="C12" s="25">
        <f>12092.53+25954.51</f>
        <v>38047.040000000001</v>
      </c>
      <c r="D12" s="15"/>
      <c r="E12" s="15">
        <f>10500.89+21053.57</f>
        <v>31554.46</v>
      </c>
      <c r="F12" s="15"/>
      <c r="G12" s="15">
        <f t="shared" ref="G12:G19" si="0">I12+K12</f>
        <v>6492.58</v>
      </c>
      <c r="H12" s="15"/>
      <c r="I12" s="15">
        <f>222+379.75</f>
        <v>601.75</v>
      </c>
      <c r="J12" s="15"/>
      <c r="K12" s="15">
        <f>1369.64+4521.19</f>
        <v>5890.83</v>
      </c>
      <c r="L12" s="9"/>
      <c r="M12" s="8"/>
    </row>
    <row r="13" spans="1:13" ht="30.75" customHeight="1">
      <c r="A13" s="3"/>
      <c r="B13" s="3" t="s">
        <v>24</v>
      </c>
      <c r="C13" s="25">
        <f>24142.04+20890.63</f>
        <v>45032.67</v>
      </c>
      <c r="D13" s="15"/>
      <c r="E13" s="15">
        <f>19373.27+16880.08</f>
        <v>36253.350000000006</v>
      </c>
      <c r="F13" s="15"/>
      <c r="G13" s="15">
        <f t="shared" si="0"/>
        <v>8779.3250000000007</v>
      </c>
      <c r="H13" s="15"/>
      <c r="I13" s="15">
        <f>419.25+358.075</f>
        <v>777.32500000000005</v>
      </c>
      <c r="J13" s="15"/>
      <c r="K13" s="15">
        <f>4349.53+3652.47</f>
        <v>8002</v>
      </c>
      <c r="L13" s="9"/>
      <c r="M13" s="8"/>
    </row>
    <row r="14" spans="1:13" ht="30.75" customHeight="1">
      <c r="A14" s="3"/>
      <c r="B14" s="3" t="s">
        <v>25</v>
      </c>
      <c r="C14" s="25">
        <f>69010.48+63080.89</f>
        <v>132091.37</v>
      </c>
      <c r="D14" s="15"/>
      <c r="E14" s="15">
        <f>49808.85+48205.84</f>
        <v>98014.69</v>
      </c>
      <c r="F14" s="15"/>
      <c r="G14" s="15">
        <f t="shared" si="0"/>
        <v>34076.699999999997</v>
      </c>
      <c r="H14" s="15"/>
      <c r="I14" s="15">
        <f>1273+826.25</f>
        <v>2099.25</v>
      </c>
      <c r="J14" s="15"/>
      <c r="K14" s="15">
        <f>17928.64+14048.81</f>
        <v>31977.449999999997</v>
      </c>
      <c r="L14" s="9"/>
      <c r="M14" s="8"/>
    </row>
    <row r="15" spans="1:13" ht="30.75" customHeight="1">
      <c r="A15" s="3"/>
      <c r="B15" s="3" t="s">
        <v>26</v>
      </c>
      <c r="C15" s="25">
        <f>44709.09+23779.54+42057.57</f>
        <v>110546.20000000001</v>
      </c>
      <c r="D15" s="15"/>
      <c r="E15" s="15">
        <f>29704.27+15979.77+27369.27</f>
        <v>73053.31</v>
      </c>
      <c r="F15" s="15"/>
      <c r="G15" s="15">
        <f t="shared" si="0"/>
        <v>37492.910000000003</v>
      </c>
      <c r="H15" s="15"/>
      <c r="I15" s="15">
        <f>516+333+350.5</f>
        <v>1199.5</v>
      </c>
      <c r="J15" s="15"/>
      <c r="K15" s="15">
        <f>14488.83+7466.78+14337.8</f>
        <v>36293.410000000003</v>
      </c>
      <c r="L15" s="9"/>
      <c r="M15" s="8"/>
    </row>
    <row r="16" spans="1:13" ht="30.75" customHeight="1">
      <c r="A16" s="3"/>
      <c r="B16" s="3" t="s">
        <v>27</v>
      </c>
      <c r="C16" s="25">
        <f>20401.27+16606.22</f>
        <v>37007.490000000005</v>
      </c>
      <c r="D16" s="15"/>
      <c r="E16" s="15">
        <f>12315.05+10305.97</f>
        <v>22621.019999999997</v>
      </c>
      <c r="F16" s="15"/>
      <c r="G16" s="15">
        <f t="shared" si="0"/>
        <v>14386.51</v>
      </c>
      <c r="H16" s="15"/>
      <c r="I16" s="15">
        <f>63.5+65</f>
        <v>128.5</v>
      </c>
      <c r="J16" s="15"/>
      <c r="K16" s="15">
        <f>8022.76+6235.25</f>
        <v>14258.01</v>
      </c>
      <c r="L16" s="9"/>
      <c r="M16" s="8"/>
    </row>
    <row r="17" spans="1:13" ht="30.75" customHeight="1">
      <c r="A17" s="3"/>
      <c r="B17" s="3" t="s">
        <v>28</v>
      </c>
      <c r="C17" s="25">
        <f>13569.38+6083.52+6256.13</f>
        <v>25909.030000000002</v>
      </c>
      <c r="D17" s="15"/>
      <c r="E17" s="15">
        <f>8681.38+4039.02+4326</f>
        <v>17046.400000000001</v>
      </c>
      <c r="F17" s="15"/>
      <c r="G17" s="15">
        <f t="shared" si="0"/>
        <v>8862.630000000001</v>
      </c>
      <c r="H17" s="15"/>
      <c r="I17" s="15">
        <f>155+66.5+11</f>
        <v>232.5</v>
      </c>
      <c r="J17" s="15"/>
      <c r="K17" s="15">
        <f>4733+1978+1919.13</f>
        <v>8630.130000000001</v>
      </c>
      <c r="L17" s="9"/>
      <c r="M17" s="8"/>
    </row>
    <row r="18" spans="1:13" ht="30.75" customHeight="1">
      <c r="A18" s="3"/>
      <c r="B18" s="3" t="s">
        <v>29</v>
      </c>
      <c r="C18" s="25">
        <f>2578.75+1831+2654</f>
        <v>7063.75</v>
      </c>
      <c r="D18" s="15"/>
      <c r="E18" s="15">
        <f>1839.75+1121+1754</f>
        <v>4714.75</v>
      </c>
      <c r="F18" s="15"/>
      <c r="G18" s="15">
        <f>K18</f>
        <v>2349</v>
      </c>
      <c r="H18" s="15"/>
      <c r="I18" s="15" t="s">
        <v>20</v>
      </c>
      <c r="J18" s="15"/>
      <c r="K18" s="15">
        <f>739+710+900</f>
        <v>2349</v>
      </c>
      <c r="L18" s="9"/>
      <c r="M18" s="8"/>
    </row>
    <row r="19" spans="1:13" ht="30.75" customHeight="1">
      <c r="A19" s="3"/>
      <c r="B19" s="3" t="s">
        <v>30</v>
      </c>
      <c r="C19" s="25">
        <f>2430+24785</f>
        <v>27215</v>
      </c>
      <c r="D19" s="15"/>
      <c r="E19" s="15">
        <f>2030+13765</f>
        <v>15795</v>
      </c>
      <c r="F19" s="15"/>
      <c r="G19" s="15">
        <f t="shared" si="0"/>
        <v>11420</v>
      </c>
      <c r="H19" s="15"/>
      <c r="I19" s="15">
        <v>10000</v>
      </c>
      <c r="J19" s="15"/>
      <c r="K19" s="15">
        <f>400+1020</f>
        <v>1420</v>
      </c>
      <c r="L19" s="9"/>
      <c r="M19" s="8"/>
    </row>
    <row r="20" spans="1:13" ht="11.25" customHeight="1">
      <c r="A20" s="11"/>
      <c r="B20" s="23"/>
      <c r="C20" s="26"/>
      <c r="D20" s="11"/>
      <c r="E20" s="11"/>
      <c r="F20" s="11"/>
      <c r="G20" s="11"/>
      <c r="H20" s="11"/>
      <c r="I20" s="11"/>
      <c r="J20" s="11"/>
      <c r="K20" s="11"/>
      <c r="L20" s="12"/>
      <c r="M20" s="8"/>
    </row>
    <row r="21" spans="1:13" ht="18.75" customHeight="1">
      <c r="A21" s="3"/>
      <c r="B21" s="5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8"/>
    </row>
    <row r="22" spans="1:13" ht="18.75" customHeight="1">
      <c r="B22" s="5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8"/>
    </row>
    <row r="23" spans="1:13" ht="18.75" customHeight="1">
      <c r="B23" s="5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8"/>
    </row>
    <row r="24" spans="1:13" ht="18.75" customHeight="1">
      <c r="B24" s="5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3">
      <c r="B25" s="5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3" ht="22.5" customHeight="1"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3" ht="16.5" customHeight="1">
      <c r="C27" s="5"/>
      <c r="D27" s="5"/>
      <c r="E27" s="5"/>
      <c r="F27" s="5"/>
      <c r="G27" s="5"/>
      <c r="H27" s="5"/>
      <c r="I27" s="5"/>
      <c r="J27" s="5"/>
      <c r="K27" s="5"/>
    </row>
    <row r="28" spans="1:13">
      <c r="C28" s="5"/>
      <c r="D28" s="5"/>
      <c r="E28" s="5"/>
      <c r="F28" s="5"/>
      <c r="G28" s="5"/>
      <c r="H28" s="5"/>
      <c r="I28" s="5"/>
      <c r="J28" s="5"/>
      <c r="K28" s="5"/>
      <c r="L28" s="5"/>
    </row>
  </sheetData>
  <mergeCells count="17">
    <mergeCell ref="G5:L5"/>
    <mergeCell ref="E6:F6"/>
    <mergeCell ref="G6:L6"/>
    <mergeCell ref="K7:L7"/>
    <mergeCell ref="K8:L8"/>
    <mergeCell ref="G7:H7"/>
    <mergeCell ref="G8:H8"/>
    <mergeCell ref="I8:J8"/>
    <mergeCell ref="E8:F8"/>
    <mergeCell ref="E7:F7"/>
    <mergeCell ref="E5:F5"/>
    <mergeCell ref="A5:B5"/>
    <mergeCell ref="A6:B6"/>
    <mergeCell ref="A7:B7"/>
    <mergeCell ref="A8:B8"/>
    <mergeCell ref="C6:D6"/>
    <mergeCell ref="C7:D7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4.2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2015-02-04T04:23:11Z</cp:lastPrinted>
  <dcterms:created xsi:type="dcterms:W3CDTF">1999-10-20T09:00:50Z</dcterms:created>
  <dcterms:modified xsi:type="dcterms:W3CDTF">2015-02-04T04:23:12Z</dcterms:modified>
</cp:coreProperties>
</file>