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14-19-ok\"/>
    </mc:Choice>
  </mc:AlternateContent>
  <bookViews>
    <workbookView xWindow="120" yWindow="120" windowWidth="9420" windowHeight="4455" tabRatio="812" firstSheet="1" activeTab="1"/>
  </bookViews>
  <sheets>
    <sheet name="laroux" sheetId="1" state="veryHidden" r:id="rId1"/>
    <sheet name="ตาราง 19.2-142" sheetId="3" r:id="rId2"/>
    <sheet name="ตาราง 19.2(ต่อ1)-143" sheetId="4" r:id="rId3"/>
    <sheet name="ตาราง 19.2 (ต่อ2)-144" sheetId="13" r:id="rId4"/>
    <sheet name="ตาราง 19.2 (ต่อ4)-145" sheetId="20" r:id="rId5"/>
    <sheet name="data" sheetId="24" r:id="rId6"/>
    <sheet name="ตาราง9" sheetId="25" r:id="rId7"/>
  </sheets>
  <calcPr calcId="152511"/>
</workbook>
</file>

<file path=xl/calcChain.xml><?xml version="1.0" encoding="utf-8"?>
<calcChain xmlns="http://schemas.openxmlformats.org/spreadsheetml/2006/main">
  <c r="P7" i="25" l="1"/>
  <c r="P6" i="25"/>
  <c r="P5" i="25"/>
  <c r="P4" i="25"/>
  <c r="P3" i="25"/>
  <c r="M10" i="25"/>
  <c r="L10" i="25"/>
  <c r="L7" i="25"/>
  <c r="M6" i="25"/>
  <c r="L6" i="25"/>
  <c r="G15" i="25"/>
  <c r="G14" i="25"/>
  <c r="G13" i="25"/>
  <c r="L5" i="25"/>
  <c r="M4" i="25"/>
  <c r="L3" i="25"/>
  <c r="L4" i="25"/>
  <c r="M9" i="25"/>
  <c r="L9" i="25"/>
  <c r="H1" i="25" l="1"/>
  <c r="G1" i="25"/>
  <c r="G11" i="25"/>
  <c r="G10" i="25"/>
  <c r="G9" i="25"/>
  <c r="G8" i="25"/>
  <c r="G7" i="25"/>
  <c r="G6" i="25"/>
  <c r="G5" i="25"/>
  <c r="G4" i="25"/>
  <c r="G2" i="25"/>
  <c r="F1" i="25"/>
  <c r="D11" i="25"/>
  <c r="D10" i="25"/>
  <c r="D9" i="25"/>
  <c r="D8" i="25"/>
  <c r="D7" i="25"/>
  <c r="D6" i="25"/>
  <c r="D5" i="25"/>
  <c r="D4" i="25"/>
  <c r="D2" i="25"/>
  <c r="D1" i="25" l="1"/>
  <c r="R9" i="24"/>
  <c r="B9" i="24"/>
  <c r="D9" i="24" s="1"/>
  <c r="F9" i="24" s="1"/>
  <c r="H9" i="24" s="1"/>
  <c r="J9" i="24" s="1"/>
  <c r="L9" i="24" s="1"/>
  <c r="N9" i="24" s="1"/>
</calcChain>
</file>

<file path=xl/sharedStrings.xml><?xml version="1.0" encoding="utf-8"?>
<sst xmlns="http://schemas.openxmlformats.org/spreadsheetml/2006/main" count="704" uniqueCount="104">
  <si>
    <t>5,001 - 10,000</t>
  </si>
  <si>
    <t>10,001 - 20,000</t>
  </si>
  <si>
    <t>20,001 - 50,000</t>
  </si>
  <si>
    <t>50,001 - 100,000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</si>
  <si>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</si>
  <si>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</si>
  <si>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</si>
  <si>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</si>
  <si>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</si>
  <si>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</si>
  <si>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ผู้ถือครองทั้งสิ้น  All holders</t>
  </si>
  <si>
    <t>Under</t>
  </si>
  <si>
    <t xml:space="preserve"> ขึ้นไป</t>
  </si>
  <si>
    <t>Holders rearing livestock only</t>
  </si>
  <si>
    <t>ผู้ถือครองที่เพาะเลี้ยงสัตว์น้ำในพื้นที่น้ำจืดอย่างเดียว</t>
  </si>
  <si>
    <t>Holders growing crops and rearing livestock</t>
  </si>
  <si>
    <t>ต่ำกว่า</t>
  </si>
  <si>
    <t>Holders growing crops, rearing livestock and</t>
  </si>
  <si>
    <t xml:space="preserve">           ต่ำกว่า  Under 2</t>
  </si>
  <si>
    <t>ผู้ถือครองที่ปลูกพืชอย่างเดียว</t>
  </si>
  <si>
    <t>Holders growing crops only</t>
  </si>
  <si>
    <t>ผู้ถือครองที่ปลูกพืช เลี้ยงสัตว์ และเพาะเลี้ยงสัตว์น้ำในพื้นที่น้ำจืด</t>
  </si>
  <si>
    <t>รายได้จากผลผลิตทางการเกษตร (บาท)   Income from agricultural product (Baht)</t>
  </si>
  <si>
    <t>100,001 -500,000</t>
  </si>
  <si>
    <t>500,001 - 1,000,000</t>
  </si>
  <si>
    <t>ผู้ถือครองที่เพาะปลูกพืช และเพาะเลี้ยงสัตว์น้ำในพื้นที่น้ำจืด</t>
  </si>
  <si>
    <t>ผู้ถือครองที่เลี้ยงปศุสัตว์อย่างเดียว</t>
  </si>
  <si>
    <t xml:space="preserve">        รวม        Total </t>
  </si>
  <si>
    <t xml:space="preserve">        รวม       Total </t>
  </si>
  <si>
    <t xml:space="preserve"> ยังไม่มีผลผลิต   Not having     agricultural   product</t>
  </si>
  <si>
    <t xml:space="preserve">  ยังไม่มีผลผลิต   Not having     agricultural   product</t>
  </si>
  <si>
    <t xml:space="preserve"> ยังไม่มีผลผลิต   Not having     agricultural  product</t>
  </si>
  <si>
    <t>ผู้ถือครองที่ปลูกพืช และเลี้ยงปศุสัตว์</t>
  </si>
  <si>
    <t>ผู้ถือครองที่เลี้ยงปศุสัตว์ และเพาะเลี้ยงสัตว์น้ำในพื้นที่น้ำจืด</t>
  </si>
  <si>
    <t>ตาราง 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</t>
  </si>
  <si>
    <t>ตาราง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 (ต่อ)</t>
  </si>
  <si>
    <t xml:space="preserve">ประเภทของการทำการเกษตร   </t>
  </si>
  <si>
    <t xml:space="preserve">Type of farm and size of total </t>
  </si>
  <si>
    <t>area of holding (rai)</t>
  </si>
  <si>
    <t xml:space="preserve">และขนาดเนื้อที่ถือครองทั้งสิ้น (ไร่) </t>
  </si>
  <si>
    <t>Table   19.2   Number of holders by income from agricultural product, type of farm and size of total area of holding</t>
  </si>
  <si>
    <t>Table  19.2   Number of holders by income from agricultural product, type of farm and size of total area of holding (Contd.)</t>
  </si>
  <si>
    <t xml:space="preserve">       ต่ำกว่า  Under 2</t>
  </si>
  <si>
    <t xml:space="preserve">        2       -       5</t>
  </si>
  <si>
    <t xml:space="preserve">        6       -       9</t>
  </si>
  <si>
    <t xml:space="preserve">       10       -      19</t>
  </si>
  <si>
    <t xml:space="preserve">       20       -      39</t>
  </si>
  <si>
    <t xml:space="preserve">       40       -      59</t>
  </si>
  <si>
    <t xml:space="preserve">       60       -     139</t>
  </si>
  <si>
    <t>And over</t>
  </si>
  <si>
    <t xml:space="preserve">          140  ขึ้นไป  and over</t>
  </si>
  <si>
    <t xml:space="preserve">      140  ขึ้นไป  and over</t>
  </si>
  <si>
    <t>Holders fresh water culture only</t>
  </si>
  <si>
    <t>Holders growing crops and fresh water culture</t>
  </si>
  <si>
    <t>Holders rearing livestock and  fresh water culture</t>
  </si>
  <si>
    <t xml:space="preserve"> fresh water culture</t>
  </si>
  <si>
    <t xml:space="preserve">           -</t>
  </si>
  <si>
    <t>ตาราง     20.2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</t>
  </si>
  <si>
    <t>TABLE  20.2   NUMBER OF HOLDERS BY INCOME FROM AGRICULTURAL PRODUCT, TYPE OF FARM  AND SIZE OF TOTAL AREA OF HOLDING</t>
  </si>
  <si>
    <t>CWT</t>
  </si>
  <si>
    <t>50</t>
  </si>
  <si>
    <t>ประเภทของการทำการเกษตรและ</t>
  </si>
  <si>
    <t>รวม</t>
  </si>
  <si>
    <t>ยังไม่มีผลผลิต</t>
  </si>
  <si>
    <r>
      <t xml:space="preserve">รายได้จากผลผลิตทางการเกษตร (บาท) </t>
    </r>
    <r>
      <rPr>
        <vertAlign val="superscript"/>
        <sz val="12"/>
        <rFont val="AngsanaUPC"/>
        <family val="1"/>
      </rPr>
      <t>1/</t>
    </r>
    <r>
      <rPr>
        <sz val="12"/>
        <rFont val="AngsanaUPC"/>
        <family val="1"/>
      </rPr>
      <t xml:space="preserve">     Income from agricultural product (Baht) </t>
    </r>
    <r>
      <rPr>
        <vertAlign val="superscript"/>
        <sz val="12"/>
        <rFont val="AngsanaUPC"/>
        <family val="1"/>
      </rPr>
      <t>1/</t>
    </r>
  </si>
  <si>
    <t>ขนาดเนื้อที่ถือครองทั้งสิ้น (ไร่)</t>
  </si>
  <si>
    <t>Not having agricultural produce</t>
  </si>
  <si>
    <t>100,001 - 500,000</t>
  </si>
  <si>
    <t>Type of farm and size of total area of holding (rai)</t>
  </si>
  <si>
    <t>Total</t>
  </si>
  <si>
    <t>ขึ้นไป</t>
  </si>
  <si>
    <t>แยกตาม (Sum_A06)</t>
  </si>
  <si>
    <t>and over</t>
  </si>
  <si>
    <t xml:space="preserve">     1.All Holder                                                                                   </t>
  </si>
  <si>
    <t xml:space="preserve">&lt; 2                                                                                                 </t>
  </si>
  <si>
    <t xml:space="preserve">2 - 5                                                                                               </t>
  </si>
  <si>
    <t xml:space="preserve">6 - 9                                                                                               </t>
  </si>
  <si>
    <t xml:space="preserve">10 - 19                                                                                             </t>
  </si>
  <si>
    <t xml:space="preserve">20 - 39                                                                                             </t>
  </si>
  <si>
    <t xml:space="preserve">40 - 59                                                                                             </t>
  </si>
  <si>
    <t xml:space="preserve">60 - 139                                                                                            </t>
  </si>
  <si>
    <t xml:space="preserve">140 and over                                                                                        </t>
  </si>
  <si>
    <t xml:space="preserve">     2.Holder growing crops only                                                                    </t>
  </si>
  <si>
    <t xml:space="preserve">     3.Holder rearing livestock only                                                                </t>
  </si>
  <si>
    <t xml:space="preserve">     4.Holder culturing in fresh water only                                                         </t>
  </si>
  <si>
    <t xml:space="preserve">     6.Holder growing crops and rearing livestock                                                   </t>
  </si>
  <si>
    <t xml:space="preserve">     7.Holder growing crops and culturing in fresh water                                            </t>
  </si>
  <si>
    <t xml:space="preserve">     9.Holder rearing livestock and culyuring in fresh water                                        </t>
  </si>
  <si>
    <t xml:space="preserve">     12.Holder growing crops, rearing livestock and culturing in fresh water                        </t>
  </si>
  <si>
    <t xml:space="preserve">ที่มา :  </t>
  </si>
  <si>
    <t xml:space="preserve">Source :  </t>
  </si>
  <si>
    <t>1000001ขึ้นไป</t>
  </si>
  <si>
    <t xml:space="preserve">  ยังไม่มีผลผลิต</t>
  </si>
  <si>
    <t xml:space="preserve">รายได้จากผลผลิตทางการเกษตร (บาท) </t>
  </si>
  <si>
    <t xml:space="preserve"> ต่ำกว่า 5000</t>
  </si>
  <si>
    <t xml:space="preserve">     100,001 บาทขึ้นไป</t>
  </si>
  <si>
    <t xml:space="preserve">     50,001 – 100,000 บาท</t>
  </si>
  <si>
    <t xml:space="preserve">     20,001 – 50,000 บาท</t>
  </si>
  <si>
    <t>10,001 – 20,000 บาท</t>
  </si>
  <si>
    <t xml:space="preserve">     ต่ำกว่า 10,000 บาท</t>
  </si>
  <si>
    <t xml:space="preserve">     ยังไม่มีผลผลิต</t>
  </si>
  <si>
    <t>จากการเกษตร</t>
  </si>
  <si>
    <t>สรุปประเด็นเด่น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</si>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</sst>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5" x14ac:knownFonts="1">
    <font>
      <sz val="14"/>
      <name val="AngsanaUPC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2"/>
      <name val="AngsanaUPC"/>
      <family val="1"/>
    </font>
    <font>
      <sz val="12"/>
      <name val="AngsanaUPC"/>
      <family val="1"/>
      <charset val="222"/>
    </font>
    <font>
      <sz val="13.5"/>
      <name val="AngsanaUPC"/>
      <family val="1"/>
      <charset val="222"/>
    </font>
    <font>
      <sz val="14"/>
      <color rgb="FFFF0000"/>
      <name val="AngsanaUPC"/>
      <family val="1"/>
      <charset val="222"/>
    </font>
    <font>
      <vertAlign val="superscript"/>
      <sz val="12"/>
      <name val="AngsanaUPC"/>
      <family val="1"/>
    </font>
    <font>
      <sz val="14"/>
      <color rgb="FFFF0000"/>
      <name val="AngsanaUPC"/>
      <family val="1"/>
    </font>
    <font>
      <sz val="14"/>
      <color theme="1"/>
      <name val="Tahoma"/>
      <family val="2"/>
      <charset val="222"/>
      <scheme val="minor"/>
    </font>
    <font>
      <sz val="16.5"/>
      <name val="TH SarabunPSK"/>
      <family val="2"/>
    </font>
    <font>
      <sz val="17.5"/>
      <name val="TH SarabunPSK"/>
      <family val="2"/>
    </font>
    <font>
      <sz val="15.5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rgb="FF0000FF"/>
      </left>
      <right/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FF"/>
      </left>
      <right style="thin">
        <color rgb="FF0000FF"/>
      </right>
      <top style="thin">
        <color theme="1"/>
      </top>
      <bottom style="thin">
        <color auto="1"/>
      </bottom>
      <diagonal/>
    </border>
    <border>
      <left style="thin">
        <color rgb="FF0000FF"/>
      </left>
      <right/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rgb="FF0000FF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rgb="FF0000FF"/>
      </right>
      <top style="thin">
        <color auto="1"/>
      </top>
      <bottom/>
      <diagonal/>
    </border>
    <border>
      <left style="thin">
        <color rgb="FF0000FF"/>
      </left>
      <right style="thin">
        <color theme="1"/>
      </right>
      <top style="thin">
        <color auto="1"/>
      </top>
      <bottom/>
      <diagonal/>
    </border>
    <border>
      <left style="thin">
        <color rgb="FF0000FF"/>
      </left>
      <right style="thin">
        <color rgb="FF0000FF"/>
      </right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4" fillId="0" borderId="0" xfId="0" applyFont="1" applyBorder="1" applyAlignment="1">
      <alignment horizontal="right" wrapText="1"/>
    </xf>
    <xf numFmtId="0" fontId="5" fillId="2" borderId="0" xfId="0" applyFont="1" applyFill="1"/>
    <xf numFmtId="0" fontId="3" fillId="0" borderId="0" xfId="0" applyFont="1"/>
    <xf numFmtId="0" fontId="6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applyFont="1" applyFill="1" applyBorder="1"/>
    <xf numFmtId="0" fontId="9" fillId="2" borderId="0" xfId="0" applyFont="1" applyFill="1" applyBorder="1"/>
    <xf numFmtId="0" fontId="9" fillId="2" borderId="0" xfId="0" applyFont="1" applyFill="1"/>
    <xf numFmtId="0" fontId="4" fillId="2" borderId="0" xfId="0" applyFont="1" applyFill="1" applyBorder="1"/>
    <xf numFmtId="0" fontId="5" fillId="2" borderId="4" xfId="0" applyFont="1" applyFill="1" applyBorder="1"/>
    <xf numFmtId="0" fontId="7" fillId="2" borderId="11" xfId="0" applyFont="1" applyFill="1" applyBorder="1" applyAlignment="1">
      <alignment horizontal="left"/>
    </xf>
    <xf numFmtId="0" fontId="4" fillId="2" borderId="11" xfId="0" applyFont="1" applyFill="1" applyBorder="1"/>
    <xf numFmtId="0" fontId="4" fillId="2" borderId="11" xfId="0" applyFont="1" applyFill="1" applyBorder="1" applyAlignment="1">
      <alignment vertical="center"/>
    </xf>
    <xf numFmtId="0" fontId="9" fillId="2" borderId="11" xfId="0" applyFont="1" applyFill="1" applyBorder="1"/>
    <xf numFmtId="0" fontId="4" fillId="2" borderId="0" xfId="0" applyFont="1" applyFill="1" applyBorder="1" applyAlignment="1">
      <alignment horizontal="centerContinuous"/>
    </xf>
    <xf numFmtId="0" fontId="8" fillId="2" borderId="1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11" xfId="0" applyFont="1" applyFill="1" applyBorder="1" applyAlignment="1">
      <alignment horizontal="left"/>
    </xf>
    <xf numFmtId="0" fontId="8" fillId="2" borderId="1" xfId="0" applyFont="1" applyFill="1" applyBorder="1"/>
    <xf numFmtId="0" fontId="10" fillId="2" borderId="1" xfId="0" applyFont="1" applyFill="1" applyBorder="1" applyAlignment="1">
      <alignment horizontal="left"/>
    </xf>
    <xf numFmtId="0" fontId="5" fillId="2" borderId="11" xfId="0" applyFont="1" applyFill="1" applyBorder="1"/>
    <xf numFmtId="0" fontId="10" fillId="2" borderId="1" xfId="0" applyFont="1" applyFill="1" applyBorder="1"/>
    <xf numFmtId="0" fontId="10" fillId="2" borderId="0" xfId="0" applyFont="1" applyFill="1" applyBorder="1"/>
    <xf numFmtId="0" fontId="5" fillId="2" borderId="22" xfId="0" applyFont="1" applyFill="1" applyBorder="1"/>
    <xf numFmtId="0" fontId="9" fillId="2" borderId="1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6" fillId="2" borderId="0" xfId="0" applyFont="1" applyFill="1" applyAlignment="1">
      <alignment horizontal="left"/>
    </xf>
    <xf numFmtId="0" fontId="4" fillId="2" borderId="0" xfId="0" applyFont="1" applyFill="1" applyBorder="1" applyAlignment="1">
      <alignment textRotation="180"/>
    </xf>
    <xf numFmtId="0" fontId="8" fillId="0" borderId="0" xfId="0" applyFont="1" applyBorder="1" applyAlignment="1">
      <alignment horizontal="right" wrapText="1"/>
    </xf>
    <xf numFmtId="0" fontId="4" fillId="2" borderId="0" xfId="0" applyFont="1" applyFill="1" applyAlignment="1">
      <alignment textRotation="180"/>
    </xf>
    <xf numFmtId="0" fontId="7" fillId="2" borderId="0" xfId="0" applyFont="1" applyFill="1" applyBorder="1"/>
    <xf numFmtId="3" fontId="11" fillId="0" borderId="0" xfId="0" applyNumberFormat="1" applyFont="1" applyBorder="1" applyAlignment="1">
      <alignment horizontal="right" wrapText="1"/>
    </xf>
    <xf numFmtId="0" fontId="5" fillId="2" borderId="0" xfId="0" applyFont="1" applyFill="1" applyAlignment="1">
      <alignment horizontal="right"/>
    </xf>
    <xf numFmtId="0" fontId="9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49" fontId="3" fillId="0" borderId="0" xfId="1" applyNumberFormat="1" applyFont="1" applyAlignment="1">
      <alignment vertical="top"/>
    </xf>
    <xf numFmtId="49" fontId="14" fillId="0" borderId="0" xfId="1" applyNumberFormat="1" applyFont="1" applyAlignment="1">
      <alignment vertical="top"/>
    </xf>
    <xf numFmtId="49" fontId="15" fillId="0" borderId="0" xfId="1" applyNumberFormat="1" applyFont="1" applyAlignment="1">
      <alignment vertical="top"/>
    </xf>
    <xf numFmtId="49" fontId="16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/>
    </xf>
    <xf numFmtId="49" fontId="17" fillId="0" borderId="0" xfId="1" applyNumberFormat="1" applyFont="1" applyAlignment="1">
      <alignment horizontal="left" vertical="top"/>
    </xf>
    <xf numFmtId="49" fontId="14" fillId="0" borderId="0" xfId="1" applyNumberFormat="1" applyFont="1"/>
    <xf numFmtId="49" fontId="15" fillId="0" borderId="0" xfId="1" applyNumberFormat="1" applyFont="1"/>
    <xf numFmtId="49" fontId="14" fillId="0" borderId="28" xfId="1" applyNumberFormat="1" applyFont="1" applyBorder="1" applyAlignment="1">
      <alignment horizontal="center"/>
    </xf>
    <xf numFmtId="49" fontId="14" fillId="0" borderId="28" xfId="1" applyNumberFormat="1" applyFont="1" applyBorder="1" applyAlignment="1">
      <alignment horizontal="center" wrapText="1"/>
    </xf>
    <xf numFmtId="49" fontId="14" fillId="0" borderId="29" xfId="1" applyNumberFormat="1" applyFont="1" applyBorder="1" applyAlignment="1">
      <alignment horizontal="center"/>
    </xf>
    <xf numFmtId="49" fontId="14" fillId="0" borderId="30" xfId="1" applyNumberFormat="1" applyFont="1" applyBorder="1" applyAlignment="1">
      <alignment horizontal="center" vertical="center" wrapText="1"/>
    </xf>
    <xf numFmtId="49" fontId="14" fillId="0" borderId="31" xfId="1" applyNumberFormat="1" applyFont="1" applyBorder="1" applyAlignment="1">
      <alignment horizontal="center" vertical="center" wrapText="1"/>
    </xf>
    <xf numFmtId="49" fontId="14" fillId="0" borderId="32" xfId="1" applyNumberFormat="1" applyFont="1" applyBorder="1" applyAlignment="1">
      <alignment horizontal="center" vertical="center" wrapText="1"/>
    </xf>
    <xf numFmtId="49" fontId="14" fillId="0" borderId="33" xfId="1" applyNumberFormat="1" applyFont="1" applyBorder="1" applyAlignment="1">
      <alignment horizontal="center"/>
    </xf>
    <xf numFmtId="49" fontId="14" fillId="0" borderId="33" xfId="1" applyNumberFormat="1" applyFont="1" applyBorder="1" applyAlignment="1">
      <alignment horizontal="center" wrapText="1"/>
    </xf>
    <xf numFmtId="49" fontId="14" fillId="0" borderId="33" xfId="1" applyNumberFormat="1" applyFont="1" applyBorder="1" applyAlignment="1">
      <alignment horizontal="center" vertical="top" wrapText="1"/>
    </xf>
    <xf numFmtId="49" fontId="14" fillId="0" borderId="28" xfId="1" applyNumberFormat="1" applyFont="1" applyBorder="1" applyAlignment="1">
      <alignment horizontal="center" vertical="center" wrapText="1"/>
    </xf>
    <xf numFmtId="49" fontId="14" fillId="0" borderId="28" xfId="2" applyNumberFormat="1" applyFont="1" applyBorder="1" applyAlignment="1">
      <alignment horizontal="center" wrapText="1"/>
    </xf>
    <xf numFmtId="49" fontId="14" fillId="0" borderId="33" xfId="1" applyNumberFormat="1" applyFont="1" applyBorder="1" applyAlignment="1">
      <alignment horizontal="center" vertical="center"/>
    </xf>
    <xf numFmtId="49" fontId="14" fillId="0" borderId="33" xfId="1" applyNumberFormat="1" applyFont="1" applyBorder="1" applyAlignment="1">
      <alignment horizontal="center" vertical="center" wrapText="1"/>
    </xf>
    <xf numFmtId="49" fontId="14" fillId="0" borderId="33" xfId="1" applyNumberFormat="1" applyFont="1" applyBorder="1" applyAlignment="1">
      <alignment horizontal="center" vertical="top"/>
    </xf>
    <xf numFmtId="49" fontId="19" fillId="0" borderId="33" xfId="1" applyNumberFormat="1" applyFont="1" applyBorder="1" applyAlignment="1">
      <alignment horizontal="center"/>
    </xf>
    <xf numFmtId="49" fontId="14" fillId="0" borderId="34" xfId="1" applyNumberFormat="1" applyFont="1" applyBorder="1" applyAlignment="1">
      <alignment horizontal="center" vertical="top" wrapText="1"/>
    </xf>
    <xf numFmtId="49" fontId="14" fillId="0" borderId="34" xfId="1" applyNumberFormat="1" applyFont="1" applyBorder="1" applyAlignment="1">
      <alignment horizontal="center"/>
    </xf>
    <xf numFmtId="49" fontId="14" fillId="0" borderId="34" xfId="1" applyNumberFormat="1" applyFont="1" applyBorder="1" applyAlignment="1">
      <alignment horizontal="center" vertical="center" wrapText="1"/>
    </xf>
    <xf numFmtId="49" fontId="14" fillId="0" borderId="34" xfId="1" applyNumberFormat="1" applyFont="1" applyBorder="1" applyAlignment="1">
      <alignment horizontal="center" vertical="center"/>
    </xf>
    <xf numFmtId="49" fontId="20" fillId="0" borderId="34" xfId="1" applyNumberFormat="1" applyFont="1" applyBorder="1" applyAlignment="1">
      <alignment horizontal="center" vertical="top"/>
    </xf>
    <xf numFmtId="49" fontId="2" fillId="0" borderId="35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vertical="center"/>
    </xf>
    <xf numFmtId="49" fontId="1" fillId="0" borderId="0" xfId="1" applyNumberFormat="1"/>
    <xf numFmtId="4" fontId="1" fillId="0" borderId="0" xfId="1" applyNumberFormat="1"/>
    <xf numFmtId="0" fontId="1" fillId="0" borderId="0" xfId="1"/>
    <xf numFmtId="49" fontId="1" fillId="0" borderId="0" xfId="1" applyNumberFormat="1" applyAlignment="1">
      <alignment wrapText="1"/>
    </xf>
    <xf numFmtId="49" fontId="13" fillId="0" borderId="0" xfId="1" applyNumberFormat="1" applyFont="1"/>
    <xf numFmtId="0" fontId="5" fillId="2" borderId="36" xfId="0" applyFont="1" applyFill="1" applyBorder="1"/>
    <xf numFmtId="0" fontId="4" fillId="2" borderId="36" xfId="0" applyFont="1" applyFill="1" applyBorder="1"/>
    <xf numFmtId="3" fontId="8" fillId="0" borderId="0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3" fontId="12" fillId="0" borderId="0" xfId="0" applyNumberFormat="1" applyFont="1" applyBorder="1" applyAlignment="1">
      <alignment horizontal="right" wrapText="1"/>
    </xf>
    <xf numFmtId="3" fontId="4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/>
    <xf numFmtId="0" fontId="5" fillId="2" borderId="37" xfId="0" applyFont="1" applyFill="1" applyBorder="1"/>
    <xf numFmtId="3" fontId="0" fillId="0" borderId="0" xfId="0" applyNumberFormat="1"/>
    <xf numFmtId="3" fontId="3" fillId="0" borderId="0" xfId="0" applyNumberFormat="1" applyFont="1"/>
    <xf numFmtId="0" fontId="19" fillId="0" borderId="0" xfId="0" applyFont="1"/>
    <xf numFmtId="2" fontId="0" fillId="0" borderId="0" xfId="0" applyNumberFormat="1"/>
    <xf numFmtId="2" fontId="19" fillId="0" borderId="0" xfId="0" applyNumberFormat="1" applyFont="1"/>
    <xf numFmtId="3" fontId="4" fillId="2" borderId="0" xfId="0" applyNumberFormat="1" applyFont="1" applyFill="1"/>
    <xf numFmtId="1" fontId="5" fillId="0" borderId="0" xfId="0" applyNumberFormat="1" applyFont="1" applyBorder="1" applyAlignment="1">
      <alignment horizontal="right" wrapText="1"/>
    </xf>
    <xf numFmtId="1" fontId="4" fillId="0" borderId="0" xfId="0" applyNumberFormat="1" applyFont="1" applyBorder="1" applyAlignment="1">
      <alignment horizontal="right" wrapText="1"/>
    </xf>
    <xf numFmtId="1" fontId="12" fillId="0" borderId="0" xfId="0" applyNumberFormat="1" applyFont="1" applyBorder="1" applyAlignment="1">
      <alignment horizontal="right" wrapText="1"/>
    </xf>
    <xf numFmtId="1" fontId="4" fillId="2" borderId="0" xfId="0" applyNumberFormat="1" applyFont="1" applyFill="1" applyBorder="1"/>
    <xf numFmtId="1" fontId="5" fillId="2" borderId="0" xfId="0" applyNumberFormat="1" applyFont="1" applyFill="1" applyBorder="1"/>
    <xf numFmtId="1" fontId="8" fillId="0" borderId="0" xfId="0" applyNumberFormat="1" applyFont="1" applyBorder="1" applyAlignment="1">
      <alignment horizontal="right" wrapText="1"/>
    </xf>
    <xf numFmtId="0" fontId="23" fillId="0" borderId="0" xfId="0" applyFont="1" applyAlignment="1">
      <alignment horizontal="center" textRotation="180"/>
    </xf>
    <xf numFmtId="0" fontId="24" fillId="0" borderId="0" xfId="0" applyFont="1" applyAlignment="1">
      <alignment horizontal="center" textRotation="180"/>
    </xf>
    <xf numFmtId="0" fontId="21" fillId="0" borderId="0" xfId="0" applyFont="1" applyAlignment="1">
      <alignment horizontal="center" textRotation="180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/>
    </xf>
    <xf numFmtId="0" fontId="4" fillId="2" borderId="2" xfId="0" applyFont="1" applyFill="1" applyBorder="1"/>
    <xf numFmtId="3" fontId="4" fillId="2" borderId="9" xfId="0" applyNumberFormat="1" applyFont="1" applyFill="1" applyBorder="1" applyAlignment="1">
      <alignment horizontal="center"/>
    </xf>
    <xf numFmtId="0" fontId="4" fillId="2" borderId="5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3" fontId="4" fillId="2" borderId="15" xfId="0" applyNumberFormat="1" applyFont="1" applyFill="1" applyBorder="1" applyAlignment="1">
      <alignment horizontal="center" vertical="justify"/>
    </xf>
    <xf numFmtId="3" fontId="4" fillId="2" borderId="16" xfId="0" applyNumberFormat="1" applyFont="1" applyFill="1" applyBorder="1" applyAlignment="1">
      <alignment horizontal="center" vertical="justify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22" fillId="0" borderId="0" xfId="0" applyFont="1" applyAlignment="1">
      <alignment horizontal="center" textRotation="180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wrapText="1"/>
    </xf>
    <xf numFmtId="0" fontId="4" fillId="2" borderId="21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0" fontId="4" fillId="2" borderId="18" xfId="0" applyFont="1" applyFill="1" applyBorder="1" applyAlignment="1">
      <alignment wrapText="1"/>
    </xf>
    <xf numFmtId="3" fontId="4" fillId="2" borderId="3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wrapText="1"/>
    </xf>
    <xf numFmtId="3" fontId="4" fillId="2" borderId="9" xfId="0" applyNumberFormat="1" applyFont="1" applyFill="1" applyBorder="1" applyAlignment="1">
      <alignment horizontal="center" wrapText="1"/>
    </xf>
    <xf numFmtId="0" fontId="4" fillId="2" borderId="5" xfId="0" applyFont="1" applyFill="1" applyBorder="1" applyAlignment="1">
      <alignment wrapText="1"/>
    </xf>
    <xf numFmtId="0" fontId="4" fillId="2" borderId="27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14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W31"/>
  <sheetViews>
    <sheetView tabSelected="1" workbookViewId="0">
      <selection activeCell="W1" sqref="W1:W2"/>
    </sheetView>
  </sheetViews>
  <sheetFormatPr defaultRowHeight="15.75" x14ac:dyDescent="0.25"/>
  <cols>
    <col min="1" max="1" width="4.83203125" style="2" customWidth="1"/>
    <col min="2" max="2" width="4" style="2" customWidth="1"/>
    <col min="3" max="3" width="27.33203125" style="2" customWidth="1"/>
    <col min="4" max="4" width="12.1640625" style="2" customWidth="1"/>
    <col min="5" max="5" width="1.83203125" style="2" customWidth="1"/>
    <col min="6" max="6" width="13.6640625" style="2" customWidth="1"/>
    <col min="7" max="7" width="1.83203125" style="2" customWidth="1"/>
    <col min="8" max="8" width="12" style="2" customWidth="1"/>
    <col min="9" max="9" width="1.83203125" style="2" customWidth="1"/>
    <col min="10" max="10" width="12.83203125" style="2" customWidth="1"/>
    <col min="11" max="11" width="1.83203125" style="2" customWidth="1"/>
    <col min="12" max="12" width="12.5" style="2" customWidth="1"/>
    <col min="13" max="13" width="1.83203125" style="2" customWidth="1"/>
    <col min="14" max="14" width="13.83203125" style="2" customWidth="1"/>
    <col min="15" max="15" width="1.83203125" style="2" customWidth="1"/>
    <col min="16" max="16" width="12.6640625" style="2" customWidth="1"/>
    <col min="17" max="17" width="1.83203125" style="2" customWidth="1"/>
    <col min="18" max="18" width="12.5" style="2" customWidth="1"/>
    <col min="19" max="19" width="1.83203125" style="2" customWidth="1"/>
    <col min="20" max="20" width="12.83203125" style="2" customWidth="1"/>
    <col min="21" max="21" width="1.83203125" style="2" customWidth="1"/>
    <col min="22" max="22" width="12.83203125" style="2" customWidth="1"/>
    <col min="23" max="23" width="4.6640625" style="2" customWidth="1"/>
    <col min="24" max="16384" width="9.33203125" style="2"/>
  </cols>
  <sheetData>
    <row r="1" spans="2:23" ht="12.75" customHeight="1" x14ac:dyDescent="0.25">
      <c r="W1" s="100"/>
    </row>
    <row r="2" spans="2:23" ht="23.25" customHeight="1" x14ac:dyDescent="0.3">
      <c r="C2" s="4" t="s">
        <v>34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W2" s="100"/>
    </row>
    <row r="3" spans="2:23" s="5" customFormat="1" ht="23.25" customHeight="1" x14ac:dyDescent="0.3">
      <c r="C3" s="34" t="s">
        <v>40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6"/>
      <c r="T3" s="6"/>
      <c r="U3" s="6"/>
      <c r="V3" s="6"/>
    </row>
    <row r="4" spans="2:23" ht="5.0999999999999996" customHeight="1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s="5" customFormat="1" ht="21" customHeight="1" x14ac:dyDescent="0.3">
      <c r="B5" s="120" t="s">
        <v>36</v>
      </c>
      <c r="C5" s="121"/>
      <c r="D5" s="101" t="s">
        <v>27</v>
      </c>
      <c r="E5" s="102"/>
      <c r="F5" s="101" t="s">
        <v>30</v>
      </c>
      <c r="G5" s="102"/>
      <c r="H5" s="107" t="s">
        <v>22</v>
      </c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</row>
    <row r="6" spans="2:23" s="5" customFormat="1" ht="21" customHeight="1" x14ac:dyDescent="0.3">
      <c r="B6" s="122" t="s">
        <v>39</v>
      </c>
      <c r="C6" s="123"/>
      <c r="D6" s="103"/>
      <c r="E6" s="104"/>
      <c r="F6" s="103"/>
      <c r="G6" s="104"/>
      <c r="H6" s="114" t="s">
        <v>16</v>
      </c>
      <c r="I6" s="115"/>
      <c r="J6" s="101" t="s">
        <v>0</v>
      </c>
      <c r="K6" s="102"/>
      <c r="L6" s="101" t="s">
        <v>1</v>
      </c>
      <c r="M6" s="102"/>
      <c r="N6" s="101" t="s">
        <v>2</v>
      </c>
      <c r="O6" s="102"/>
      <c r="P6" s="101" t="s">
        <v>3</v>
      </c>
      <c r="Q6" s="102"/>
      <c r="R6" s="101" t="s">
        <v>23</v>
      </c>
      <c r="S6" s="102"/>
      <c r="T6" s="101" t="s">
        <v>24</v>
      </c>
      <c r="U6" s="102"/>
      <c r="V6" s="109">
        <v>1000001</v>
      </c>
      <c r="W6" s="110"/>
    </row>
    <row r="7" spans="2:23" s="5" customFormat="1" ht="21" customHeight="1" x14ac:dyDescent="0.3">
      <c r="B7" s="122" t="s">
        <v>37</v>
      </c>
      <c r="C7" s="123"/>
      <c r="D7" s="103"/>
      <c r="E7" s="104"/>
      <c r="F7" s="103"/>
      <c r="G7" s="104"/>
      <c r="H7" s="118" t="s">
        <v>11</v>
      </c>
      <c r="I7" s="119"/>
      <c r="J7" s="103"/>
      <c r="K7" s="104"/>
      <c r="L7" s="103"/>
      <c r="M7" s="104"/>
      <c r="N7" s="103"/>
      <c r="O7" s="104"/>
      <c r="P7" s="103"/>
      <c r="Q7" s="104"/>
      <c r="R7" s="103"/>
      <c r="S7" s="104"/>
      <c r="T7" s="103"/>
      <c r="U7" s="104"/>
      <c r="V7" s="113" t="s">
        <v>12</v>
      </c>
      <c r="W7" s="110"/>
    </row>
    <row r="8" spans="2:23" ht="21" customHeight="1" x14ac:dyDescent="0.3">
      <c r="B8" s="124" t="s">
        <v>38</v>
      </c>
      <c r="C8" s="125"/>
      <c r="D8" s="105"/>
      <c r="E8" s="106"/>
      <c r="F8" s="126"/>
      <c r="G8" s="127"/>
      <c r="H8" s="116">
        <v>5000</v>
      </c>
      <c r="I8" s="117"/>
      <c r="J8" s="105"/>
      <c r="K8" s="106"/>
      <c r="L8" s="105"/>
      <c r="M8" s="106"/>
      <c r="N8" s="105"/>
      <c r="O8" s="106"/>
      <c r="P8" s="105"/>
      <c r="Q8" s="106"/>
      <c r="R8" s="105"/>
      <c r="S8" s="106"/>
      <c r="T8" s="105"/>
      <c r="U8" s="106"/>
      <c r="V8" s="111" t="s">
        <v>49</v>
      </c>
      <c r="W8" s="112"/>
    </row>
    <row r="9" spans="2:23" ht="5.0999999999999996" customHeight="1" x14ac:dyDescent="0.25">
      <c r="B9" s="7"/>
      <c r="C9" s="15"/>
      <c r="D9" s="8"/>
      <c r="E9" s="8"/>
      <c r="F9" s="9"/>
      <c r="G9" s="9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2:23" s="12" customFormat="1" ht="22.5" customHeight="1" x14ac:dyDescent="0.3">
      <c r="B10" s="10" t="s">
        <v>10</v>
      </c>
      <c r="C10" s="16"/>
      <c r="D10" s="39">
        <v>134538.51</v>
      </c>
      <c r="E10" s="39"/>
      <c r="F10" s="39">
        <v>6536.6</v>
      </c>
      <c r="G10" s="39"/>
      <c r="H10" s="39">
        <v>7981.9</v>
      </c>
      <c r="I10" s="39"/>
      <c r="J10" s="39">
        <v>12982.55</v>
      </c>
      <c r="K10" s="39"/>
      <c r="L10" s="39">
        <v>16616.04</v>
      </c>
      <c r="M10" s="39"/>
      <c r="N10" s="39">
        <v>34241.71</v>
      </c>
      <c r="O10" s="39"/>
      <c r="P10" s="39">
        <v>31523.57</v>
      </c>
      <c r="Q10" s="39"/>
      <c r="R10" s="39">
        <v>22883.59</v>
      </c>
      <c r="S10" s="80"/>
      <c r="T10" s="39">
        <v>1303.3599999999999</v>
      </c>
      <c r="U10" s="80"/>
      <c r="V10" s="39">
        <v>469.19</v>
      </c>
      <c r="W10" s="29"/>
    </row>
    <row r="11" spans="2:23" s="12" customFormat="1" ht="21" customHeight="1" x14ac:dyDescent="0.3">
      <c r="B11" s="13"/>
      <c r="C11" s="17" t="s">
        <v>18</v>
      </c>
      <c r="D11" s="81">
        <v>19524.560000000001</v>
      </c>
      <c r="E11" s="81"/>
      <c r="F11" s="81">
        <v>1617.04</v>
      </c>
      <c r="G11" s="81"/>
      <c r="H11" s="81">
        <v>4539.09</v>
      </c>
      <c r="I11" s="81"/>
      <c r="J11" s="81">
        <v>4129.21</v>
      </c>
      <c r="K11" s="81"/>
      <c r="L11" s="81">
        <v>3663.61</v>
      </c>
      <c r="M11" s="81"/>
      <c r="N11" s="81">
        <v>3381.15</v>
      </c>
      <c r="O11" s="81"/>
      <c r="P11" s="81">
        <v>1591.25</v>
      </c>
      <c r="Q11" s="81"/>
      <c r="R11" s="81">
        <v>538.38</v>
      </c>
      <c r="S11" s="81"/>
      <c r="T11" s="81">
        <v>47.44</v>
      </c>
      <c r="U11" s="81"/>
      <c r="V11" s="81">
        <v>17.39</v>
      </c>
      <c r="W11" s="11"/>
    </row>
    <row r="12" spans="2:23" s="12" customFormat="1" ht="21" customHeight="1" x14ac:dyDescent="0.3">
      <c r="B12" s="13"/>
      <c r="C12" s="16" t="s">
        <v>4</v>
      </c>
      <c r="D12" s="81">
        <v>49348.85</v>
      </c>
      <c r="E12" s="81"/>
      <c r="F12" s="81">
        <v>2592.1999999999998</v>
      </c>
      <c r="G12" s="81"/>
      <c r="H12" s="81">
        <v>2314.7399999999998</v>
      </c>
      <c r="I12" s="81"/>
      <c r="J12" s="81">
        <v>5206.33</v>
      </c>
      <c r="K12" s="81"/>
      <c r="L12" s="81">
        <v>8154.18</v>
      </c>
      <c r="M12" s="82"/>
      <c r="N12" s="81">
        <v>16595.66</v>
      </c>
      <c r="O12" s="81"/>
      <c r="P12" s="81">
        <v>10625.26</v>
      </c>
      <c r="Q12" s="81"/>
      <c r="R12" s="81">
        <v>3674.13</v>
      </c>
      <c r="S12" s="81"/>
      <c r="T12" s="81">
        <v>143.19</v>
      </c>
      <c r="U12" s="81"/>
      <c r="V12" s="81">
        <v>43.16</v>
      </c>
      <c r="W12" s="11"/>
    </row>
    <row r="13" spans="2:23" s="12" customFormat="1" ht="21" customHeight="1" x14ac:dyDescent="0.3">
      <c r="B13" s="13"/>
      <c r="C13" s="16" t="s">
        <v>5</v>
      </c>
      <c r="D13" s="81">
        <v>23735.27</v>
      </c>
      <c r="E13" s="81"/>
      <c r="F13" s="81">
        <v>874.32</v>
      </c>
      <c r="G13" s="81"/>
      <c r="H13" s="81">
        <v>627.57000000000005</v>
      </c>
      <c r="I13" s="81"/>
      <c r="J13" s="81">
        <v>1570.79</v>
      </c>
      <c r="K13" s="81"/>
      <c r="L13" s="81">
        <v>2152.5</v>
      </c>
      <c r="M13" s="81"/>
      <c r="N13" s="81">
        <v>6344.84</v>
      </c>
      <c r="O13" s="81"/>
      <c r="P13" s="81">
        <v>7598.83</v>
      </c>
      <c r="Q13" s="81"/>
      <c r="R13" s="81">
        <v>4429.9799999999996</v>
      </c>
      <c r="S13" s="81"/>
      <c r="T13" s="81">
        <v>101.77</v>
      </c>
      <c r="U13" s="81"/>
      <c r="V13" s="81">
        <v>34.67</v>
      </c>
      <c r="W13" s="11"/>
    </row>
    <row r="14" spans="2:23" s="12" customFormat="1" ht="21" customHeight="1" x14ac:dyDescent="0.3">
      <c r="B14" s="13"/>
      <c r="C14" s="16" t="s">
        <v>6</v>
      </c>
      <c r="D14" s="81">
        <v>25811.37</v>
      </c>
      <c r="E14" s="81"/>
      <c r="F14" s="81">
        <v>921.76</v>
      </c>
      <c r="G14" s="81"/>
      <c r="H14" s="81">
        <v>355.16</v>
      </c>
      <c r="I14" s="81"/>
      <c r="J14" s="81">
        <v>1392.26</v>
      </c>
      <c r="K14" s="81"/>
      <c r="L14" s="81">
        <v>1883.2</v>
      </c>
      <c r="M14" s="81"/>
      <c r="N14" s="81">
        <v>5315.02</v>
      </c>
      <c r="O14" s="81"/>
      <c r="P14" s="81">
        <v>7711.03</v>
      </c>
      <c r="Q14" s="81"/>
      <c r="R14" s="81">
        <v>7878.81</v>
      </c>
      <c r="S14" s="81"/>
      <c r="T14" s="81">
        <v>307.64</v>
      </c>
      <c r="U14" s="81"/>
      <c r="V14" s="81">
        <v>46.49</v>
      </c>
      <c r="W14" s="11"/>
    </row>
    <row r="15" spans="2:23" s="12" customFormat="1" ht="21" customHeight="1" x14ac:dyDescent="0.3">
      <c r="B15" s="13"/>
      <c r="C15" s="16" t="s">
        <v>7</v>
      </c>
      <c r="D15" s="81">
        <v>12936.86</v>
      </c>
      <c r="E15" s="81"/>
      <c r="F15" s="81">
        <v>461.57</v>
      </c>
      <c r="G15" s="81"/>
      <c r="H15" s="81">
        <v>119.68</v>
      </c>
      <c r="I15" s="81"/>
      <c r="J15" s="81">
        <v>561.58000000000004</v>
      </c>
      <c r="K15" s="81"/>
      <c r="L15" s="81">
        <v>667.6</v>
      </c>
      <c r="M15" s="81"/>
      <c r="N15" s="81">
        <v>2195.75</v>
      </c>
      <c r="O15" s="81"/>
      <c r="P15" s="81">
        <v>3377.69</v>
      </c>
      <c r="Q15" s="81"/>
      <c r="R15" s="81">
        <v>5021.5200000000004</v>
      </c>
      <c r="S15" s="81"/>
      <c r="T15" s="81">
        <v>429.59</v>
      </c>
      <c r="U15" s="81"/>
      <c r="V15" s="81">
        <v>101.88</v>
      </c>
      <c r="W15" s="11"/>
    </row>
    <row r="16" spans="2:23" s="12" customFormat="1" ht="21" customHeight="1" x14ac:dyDescent="0.3">
      <c r="B16" s="13"/>
      <c r="C16" s="16" t="s">
        <v>8</v>
      </c>
      <c r="D16" s="81">
        <v>2175.71</v>
      </c>
      <c r="E16" s="81"/>
      <c r="F16" s="81">
        <v>54.33</v>
      </c>
      <c r="G16" s="81"/>
      <c r="H16" s="81">
        <v>17.78</v>
      </c>
      <c r="I16" s="81"/>
      <c r="J16" s="81">
        <v>80.7</v>
      </c>
      <c r="K16" s="81"/>
      <c r="L16" s="81">
        <v>59.9</v>
      </c>
      <c r="M16" s="81"/>
      <c r="N16" s="81">
        <v>307.63</v>
      </c>
      <c r="O16" s="81"/>
      <c r="P16" s="81">
        <v>415.33</v>
      </c>
      <c r="Q16" s="81"/>
      <c r="R16" s="81">
        <v>985.95</v>
      </c>
      <c r="S16" s="81"/>
      <c r="T16" s="81">
        <v>161.69</v>
      </c>
      <c r="U16" s="81"/>
      <c r="V16" s="81">
        <v>92.4</v>
      </c>
      <c r="W16" s="11"/>
    </row>
    <row r="17" spans="2:23" s="12" customFormat="1" ht="21" customHeight="1" x14ac:dyDescent="0.3">
      <c r="B17" s="13"/>
      <c r="C17" s="16" t="s">
        <v>9</v>
      </c>
      <c r="D17" s="81">
        <v>900.65</v>
      </c>
      <c r="E17" s="81"/>
      <c r="F17" s="81">
        <v>13.37</v>
      </c>
      <c r="G17" s="81"/>
      <c r="H17" s="81">
        <v>7.87</v>
      </c>
      <c r="I17" s="81"/>
      <c r="J17" s="81">
        <v>37.74</v>
      </c>
      <c r="K17" s="81"/>
      <c r="L17" s="81">
        <v>35.049999999999997</v>
      </c>
      <c r="M17" s="81"/>
      <c r="N17" s="81">
        <v>101.65</v>
      </c>
      <c r="O17" s="81"/>
      <c r="P17" s="81">
        <v>186.94</v>
      </c>
      <c r="Q17" s="81"/>
      <c r="R17" s="81">
        <v>330.26</v>
      </c>
      <c r="S17" s="81"/>
      <c r="T17" s="81">
        <v>94.66</v>
      </c>
      <c r="U17" s="81"/>
      <c r="V17" s="81">
        <v>93.11</v>
      </c>
      <c r="W17" s="11"/>
    </row>
    <row r="18" spans="2:23" s="12" customFormat="1" ht="21" customHeight="1" x14ac:dyDescent="0.3">
      <c r="B18" s="13"/>
      <c r="C18" s="16" t="s">
        <v>50</v>
      </c>
      <c r="D18" s="81">
        <v>105.21</v>
      </c>
      <c r="E18" s="81"/>
      <c r="F18" s="81">
        <v>2.02</v>
      </c>
      <c r="G18" s="81"/>
      <c r="H18" s="81" t="s">
        <v>56</v>
      </c>
      <c r="I18" s="81"/>
      <c r="J18" s="81">
        <v>3.93</v>
      </c>
      <c r="K18" s="81"/>
      <c r="L18" s="81" t="s">
        <v>56</v>
      </c>
      <c r="M18" s="81"/>
      <c r="N18" s="81" t="s">
        <v>56</v>
      </c>
      <c r="O18" s="81"/>
      <c r="P18" s="81">
        <v>17.23</v>
      </c>
      <c r="Q18" s="81"/>
      <c r="R18" s="81">
        <v>24.56</v>
      </c>
      <c r="S18" s="81"/>
      <c r="T18" s="81">
        <v>17.38</v>
      </c>
      <c r="U18" s="81"/>
      <c r="V18" s="81">
        <v>40.090000000000003</v>
      </c>
      <c r="W18" s="11"/>
    </row>
    <row r="19" spans="2:23" s="12" customFormat="1" ht="2.25" customHeight="1" x14ac:dyDescent="0.3">
      <c r="B19" s="13"/>
      <c r="C19" s="16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11"/>
    </row>
    <row r="20" spans="2:23" s="12" customFormat="1" ht="20.25" customHeight="1" x14ac:dyDescent="0.3">
      <c r="B20" s="10" t="s">
        <v>19</v>
      </c>
      <c r="C20" s="16"/>
      <c r="D20" s="83"/>
      <c r="E20" s="83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11"/>
    </row>
    <row r="21" spans="2:23" s="12" customFormat="1" ht="21" customHeight="1" x14ac:dyDescent="0.3">
      <c r="B21" s="10" t="s">
        <v>20</v>
      </c>
      <c r="C21" s="16"/>
      <c r="D21" s="80">
        <v>106477.93</v>
      </c>
      <c r="E21" s="80"/>
      <c r="F21" s="80">
        <v>4109.7</v>
      </c>
      <c r="G21" s="80"/>
      <c r="H21" s="80">
        <v>5982.67</v>
      </c>
      <c r="I21" s="80"/>
      <c r="J21" s="80">
        <v>9779.2099999999991</v>
      </c>
      <c r="K21" s="80"/>
      <c r="L21" s="80">
        <v>12603.93</v>
      </c>
      <c r="M21" s="80"/>
      <c r="N21" s="80">
        <v>27180.33</v>
      </c>
      <c r="O21" s="80"/>
      <c r="P21" s="80">
        <v>26524.15</v>
      </c>
      <c r="Q21" s="80"/>
      <c r="R21" s="80">
        <v>18930.47</v>
      </c>
      <c r="S21" s="80"/>
      <c r="T21" s="80">
        <v>1007.46</v>
      </c>
      <c r="U21" s="80"/>
      <c r="V21" s="80">
        <v>360.01</v>
      </c>
      <c r="W21" s="29"/>
    </row>
    <row r="22" spans="2:23" s="12" customFormat="1" ht="21" customHeight="1" x14ac:dyDescent="0.3">
      <c r="B22" s="10"/>
      <c r="C22" s="17" t="s">
        <v>18</v>
      </c>
      <c r="D22" s="81">
        <v>12659.58</v>
      </c>
      <c r="E22" s="81"/>
      <c r="F22" s="81">
        <v>679.41</v>
      </c>
      <c r="G22" s="81"/>
      <c r="H22" s="81">
        <v>3297.42</v>
      </c>
      <c r="I22" s="81"/>
      <c r="J22" s="81">
        <v>2647.84</v>
      </c>
      <c r="K22" s="81"/>
      <c r="L22" s="81">
        <v>2376.88</v>
      </c>
      <c r="M22" s="81"/>
      <c r="N22" s="81">
        <v>2304.5500000000002</v>
      </c>
      <c r="O22" s="81"/>
      <c r="P22" s="81">
        <v>1050.0999999999999</v>
      </c>
      <c r="Q22" s="81"/>
      <c r="R22" s="81">
        <v>289.52</v>
      </c>
      <c r="S22" s="81"/>
      <c r="T22" s="81">
        <v>8.43</v>
      </c>
      <c r="U22" s="81"/>
      <c r="V22" s="81">
        <v>5.43</v>
      </c>
      <c r="W22" s="11"/>
    </row>
    <row r="23" spans="2:23" s="12" customFormat="1" ht="21" customHeight="1" x14ac:dyDescent="0.3">
      <c r="B23" s="13"/>
      <c r="C23" s="16" t="s">
        <v>4</v>
      </c>
      <c r="D23" s="81">
        <v>41040.46</v>
      </c>
      <c r="E23" s="81"/>
      <c r="F23" s="81">
        <v>1839.6</v>
      </c>
      <c r="G23" s="81"/>
      <c r="H23" s="81">
        <v>1807.45</v>
      </c>
      <c r="I23" s="81"/>
      <c r="J23" s="81">
        <v>4170.24</v>
      </c>
      <c r="K23" s="81"/>
      <c r="L23" s="81">
        <v>6664.22</v>
      </c>
      <c r="M23" s="81"/>
      <c r="N23" s="81">
        <v>14075.17</v>
      </c>
      <c r="O23" s="81"/>
      <c r="P23" s="81">
        <v>9307.4500000000007</v>
      </c>
      <c r="Q23" s="81"/>
      <c r="R23" s="81">
        <v>3055.65</v>
      </c>
      <c r="S23" s="81"/>
      <c r="T23" s="81">
        <v>98.48</v>
      </c>
      <c r="U23" s="81"/>
      <c r="V23" s="81">
        <v>22.2</v>
      </c>
      <c r="W23" s="11"/>
    </row>
    <row r="24" spans="2:23" s="11" customFormat="1" ht="21" customHeight="1" x14ac:dyDescent="0.3">
      <c r="B24" s="13"/>
      <c r="C24" s="16" t="s">
        <v>5</v>
      </c>
      <c r="D24" s="81">
        <v>19048.43</v>
      </c>
      <c r="E24" s="81"/>
      <c r="F24" s="81">
        <v>619.62</v>
      </c>
      <c r="G24" s="81"/>
      <c r="H24" s="81">
        <v>495.08</v>
      </c>
      <c r="I24" s="81"/>
      <c r="J24" s="81">
        <v>1226.32</v>
      </c>
      <c r="K24" s="81"/>
      <c r="L24" s="81">
        <v>1552.08</v>
      </c>
      <c r="M24" s="81"/>
      <c r="N24" s="81">
        <v>4890.88</v>
      </c>
      <c r="O24" s="81"/>
      <c r="P24" s="81">
        <v>6421.42</v>
      </c>
      <c r="Q24" s="81"/>
      <c r="R24" s="81">
        <v>3748.21</v>
      </c>
      <c r="S24" s="81"/>
      <c r="T24" s="81">
        <v>77.61</v>
      </c>
      <c r="U24" s="81"/>
      <c r="V24" s="81">
        <v>17.21</v>
      </c>
    </row>
    <row r="25" spans="2:23" s="11" customFormat="1" ht="21" customHeight="1" x14ac:dyDescent="0.3">
      <c r="B25" s="13"/>
      <c r="C25" s="16" t="s">
        <v>6</v>
      </c>
      <c r="D25" s="81">
        <v>20940.09</v>
      </c>
      <c r="E25" s="81"/>
      <c r="F25" s="81">
        <v>675.43</v>
      </c>
      <c r="G25" s="81"/>
      <c r="H25" s="81">
        <v>258.93</v>
      </c>
      <c r="I25" s="81"/>
      <c r="J25" s="81">
        <v>1132.07</v>
      </c>
      <c r="K25" s="81"/>
      <c r="L25" s="81">
        <v>1402.13</v>
      </c>
      <c r="M25" s="81"/>
      <c r="N25" s="81">
        <v>4003.14</v>
      </c>
      <c r="O25" s="81"/>
      <c r="P25" s="81">
        <v>6506.05</v>
      </c>
      <c r="Q25" s="81"/>
      <c r="R25" s="81">
        <v>6661.75</v>
      </c>
      <c r="S25" s="81"/>
      <c r="T25" s="81">
        <v>260.2</v>
      </c>
      <c r="U25" s="81"/>
      <c r="V25" s="81">
        <v>40.39</v>
      </c>
    </row>
    <row r="26" spans="2:23" s="11" customFormat="1" ht="21" customHeight="1" x14ac:dyDescent="0.3">
      <c r="B26" s="13"/>
      <c r="C26" s="16" t="s">
        <v>7</v>
      </c>
      <c r="D26" s="81">
        <v>10333.81</v>
      </c>
      <c r="E26" s="81"/>
      <c r="F26" s="81">
        <v>258.14999999999998</v>
      </c>
      <c r="G26" s="81"/>
      <c r="H26" s="81">
        <v>106.3</v>
      </c>
      <c r="I26" s="81"/>
      <c r="J26" s="81">
        <v>496.34</v>
      </c>
      <c r="K26" s="81"/>
      <c r="L26" s="81">
        <v>535.1</v>
      </c>
      <c r="M26" s="81"/>
      <c r="N26" s="81">
        <v>1619.61</v>
      </c>
      <c r="O26" s="81"/>
      <c r="P26" s="81">
        <v>2749.96</v>
      </c>
      <c r="Q26" s="81"/>
      <c r="R26" s="81">
        <v>4143.7</v>
      </c>
      <c r="S26" s="81"/>
      <c r="T26" s="81">
        <v>343.9</v>
      </c>
      <c r="U26" s="81"/>
      <c r="V26" s="81">
        <v>80.75</v>
      </c>
    </row>
    <row r="27" spans="2:23" s="11" customFormat="1" ht="21" customHeight="1" x14ac:dyDescent="0.3">
      <c r="B27" s="13"/>
      <c r="C27" s="16" t="s">
        <v>8</v>
      </c>
      <c r="D27" s="81">
        <v>1681.64</v>
      </c>
      <c r="E27" s="81"/>
      <c r="F27" s="81">
        <v>26.09</v>
      </c>
      <c r="G27" s="81"/>
      <c r="H27" s="81">
        <v>13.63</v>
      </c>
      <c r="I27" s="81"/>
      <c r="J27" s="81">
        <v>68.66</v>
      </c>
      <c r="K27" s="81"/>
      <c r="L27" s="81">
        <v>51.85</v>
      </c>
      <c r="M27" s="81"/>
      <c r="N27" s="81">
        <v>218.19</v>
      </c>
      <c r="O27" s="81"/>
      <c r="P27" s="81">
        <v>330.26</v>
      </c>
      <c r="Q27" s="81"/>
      <c r="R27" s="81">
        <v>762.7</v>
      </c>
      <c r="S27" s="81"/>
      <c r="T27" s="81">
        <v>126.18</v>
      </c>
      <c r="U27" s="81"/>
      <c r="V27" s="81">
        <v>84.08</v>
      </c>
    </row>
    <row r="28" spans="2:23" s="11" customFormat="1" ht="21" customHeight="1" x14ac:dyDescent="0.3">
      <c r="B28" s="13"/>
      <c r="C28" s="16" t="s">
        <v>9</v>
      </c>
      <c r="D28" s="81">
        <v>705.94</v>
      </c>
      <c r="E28" s="81"/>
      <c r="F28" s="81">
        <v>9.39</v>
      </c>
      <c r="G28" s="81"/>
      <c r="H28" s="81">
        <v>3.85</v>
      </c>
      <c r="I28" s="81"/>
      <c r="J28" s="81">
        <v>37.74</v>
      </c>
      <c r="K28" s="81"/>
      <c r="L28" s="81">
        <v>21.66</v>
      </c>
      <c r="M28" s="81"/>
      <c r="N28" s="81">
        <v>68.8</v>
      </c>
      <c r="O28" s="81"/>
      <c r="P28" s="81">
        <v>149.81</v>
      </c>
      <c r="Q28" s="81"/>
      <c r="R28" s="81">
        <v>248.01</v>
      </c>
      <c r="S28" s="81"/>
      <c r="T28" s="81">
        <v>87.61</v>
      </c>
      <c r="U28" s="81"/>
      <c r="V28" s="81">
        <v>79.069999999999993</v>
      </c>
    </row>
    <row r="29" spans="2:23" s="11" customFormat="1" ht="21" customHeight="1" x14ac:dyDescent="0.3">
      <c r="B29" s="13"/>
      <c r="C29" s="16" t="s">
        <v>50</v>
      </c>
      <c r="D29" s="81">
        <v>67.959999999999994</v>
      </c>
      <c r="E29" s="81"/>
      <c r="F29" s="81">
        <v>2.02</v>
      </c>
      <c r="G29" s="81"/>
      <c r="H29" s="81" t="s">
        <v>56</v>
      </c>
      <c r="I29" s="81"/>
      <c r="J29" s="81" t="s">
        <v>56</v>
      </c>
      <c r="K29" s="81"/>
      <c r="L29" s="81" t="s">
        <v>56</v>
      </c>
      <c r="M29" s="81"/>
      <c r="N29" s="81" t="s">
        <v>56</v>
      </c>
      <c r="O29" s="81"/>
      <c r="P29" s="81">
        <v>9.1</v>
      </c>
      <c r="Q29" s="81"/>
      <c r="R29" s="81">
        <v>20.93</v>
      </c>
      <c r="S29" s="81"/>
      <c r="T29" s="81">
        <v>5.03</v>
      </c>
      <c r="U29" s="81"/>
      <c r="V29" s="81">
        <v>30.88</v>
      </c>
    </row>
    <row r="30" spans="2:23" s="11" customFormat="1" ht="24.75" customHeight="1" x14ac:dyDescent="0.3"/>
    <row r="31" spans="2:23" s="11" customFormat="1" ht="17.25" x14ac:dyDescent="0.3">
      <c r="W31" s="35"/>
    </row>
  </sheetData>
  <mergeCells count="20">
    <mergeCell ref="B5:C5"/>
    <mergeCell ref="B6:C6"/>
    <mergeCell ref="B7:C7"/>
    <mergeCell ref="B8:C8"/>
    <mergeCell ref="F5:G8"/>
    <mergeCell ref="D5:E8"/>
    <mergeCell ref="W1:W2"/>
    <mergeCell ref="N6:O8"/>
    <mergeCell ref="P6:Q8"/>
    <mergeCell ref="H5:W5"/>
    <mergeCell ref="V6:W6"/>
    <mergeCell ref="V8:W8"/>
    <mergeCell ref="V7:W7"/>
    <mergeCell ref="R6:S8"/>
    <mergeCell ref="T6:U8"/>
    <mergeCell ref="J6:K8"/>
    <mergeCell ref="H6:I6"/>
    <mergeCell ref="H8:I8"/>
    <mergeCell ref="H7:I7"/>
    <mergeCell ref="L6:M8"/>
  </mergeCells>
  <pageMargins left="0.31496062992125984" right="0.31496062992125984" top="0.39370078740157483" bottom="0.70866141732283472" header="0.19685039370078741" footer="0.19685039370078741"/>
  <pageSetup paperSize="9" scale="8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Z43"/>
  <sheetViews>
    <sheetView topLeftCell="A21" workbookViewId="0">
      <selection activeCell="X29" sqref="X29:X31"/>
    </sheetView>
  </sheetViews>
  <sheetFormatPr defaultRowHeight="21" x14ac:dyDescent="0.45"/>
  <cols>
    <col min="1" max="1" width="6.83203125" style="2" customWidth="1"/>
    <col min="2" max="2" width="4" style="2" customWidth="1"/>
    <col min="3" max="3" width="43" style="2" customWidth="1"/>
    <col min="4" max="4" width="12.33203125" style="2" customWidth="1"/>
    <col min="5" max="5" width="1.83203125" style="2" customWidth="1"/>
    <col min="6" max="6" width="13.5" style="2" customWidth="1"/>
    <col min="7" max="7" width="1.5" style="2" customWidth="1"/>
    <col min="8" max="8" width="11.83203125" style="2" customWidth="1"/>
    <col min="9" max="9" width="1.33203125" style="2" customWidth="1"/>
    <col min="10" max="10" width="14" style="2" customWidth="1"/>
    <col min="11" max="11" width="1.83203125" style="2" customWidth="1"/>
    <col min="12" max="12" width="12.6640625" style="2" customWidth="1"/>
    <col min="13" max="13" width="1.5" style="2" customWidth="1"/>
    <col min="14" max="14" width="14.33203125" style="2" customWidth="1"/>
    <col min="15" max="15" width="1.5" style="2" customWidth="1"/>
    <col min="16" max="16" width="11.83203125" style="2" customWidth="1"/>
    <col min="17" max="17" width="1.83203125" style="2" customWidth="1"/>
    <col min="18" max="18" width="12" style="2" customWidth="1"/>
    <col min="19" max="19" width="1.33203125" style="2" customWidth="1"/>
    <col min="20" max="20" width="12.1640625" style="2" customWidth="1"/>
    <col min="21" max="21" width="1.5" style="2" customWidth="1"/>
    <col min="22" max="22" width="12.6640625" style="2" customWidth="1"/>
    <col min="23" max="23" width="0.83203125" style="2" customWidth="1"/>
    <col min="24" max="24" width="3.83203125" style="2" customWidth="1"/>
    <col min="25" max="25" width="9.33203125" style="2"/>
    <col min="26" max="52" width="9.33203125" style="3"/>
    <col min="53" max="16384" width="9.33203125" style="2"/>
  </cols>
  <sheetData>
    <row r="1" spans="2:24" ht="21" customHeight="1" x14ac:dyDescent="0.45">
      <c r="X1" s="37"/>
    </row>
    <row r="2" spans="2:24" ht="23.25" customHeight="1" x14ac:dyDescent="0.45">
      <c r="C2" s="4" t="s">
        <v>35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2:24" ht="23.25" customHeight="1" x14ac:dyDescent="0.45">
      <c r="B3" s="5"/>
      <c r="C3" s="34" t="s">
        <v>41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6"/>
      <c r="T3" s="5"/>
    </row>
    <row r="4" spans="2:24" ht="5.0999999999999996" customHeight="1" x14ac:dyDescent="0.45">
      <c r="B4" s="7"/>
      <c r="C4" s="7"/>
    </row>
    <row r="5" spans="2:24" ht="21.75" customHeight="1" x14ac:dyDescent="0.45">
      <c r="B5" s="120" t="s">
        <v>36</v>
      </c>
      <c r="C5" s="121"/>
      <c r="D5" s="101" t="s">
        <v>27</v>
      </c>
      <c r="E5" s="102"/>
      <c r="F5" s="101" t="s">
        <v>31</v>
      </c>
      <c r="G5" s="102"/>
      <c r="H5" s="133" t="s">
        <v>22</v>
      </c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5"/>
      <c r="V5" s="135"/>
      <c r="W5" s="136"/>
    </row>
    <row r="6" spans="2:24" ht="21.75" customHeight="1" x14ac:dyDescent="0.45">
      <c r="B6" s="122" t="s">
        <v>39</v>
      </c>
      <c r="C6" s="123"/>
      <c r="D6" s="103"/>
      <c r="E6" s="104"/>
      <c r="F6" s="103"/>
      <c r="G6" s="104"/>
      <c r="H6" s="131" t="s">
        <v>16</v>
      </c>
      <c r="I6" s="132"/>
      <c r="J6" s="129" t="s">
        <v>0</v>
      </c>
      <c r="K6" s="130"/>
      <c r="L6" s="129" t="s">
        <v>1</v>
      </c>
      <c r="M6" s="130"/>
      <c r="N6" s="129" t="s">
        <v>2</v>
      </c>
      <c r="O6" s="130"/>
      <c r="P6" s="129" t="s">
        <v>3</v>
      </c>
      <c r="Q6" s="130"/>
      <c r="R6" s="129" t="s">
        <v>23</v>
      </c>
      <c r="S6" s="130"/>
      <c r="T6" s="129" t="s">
        <v>24</v>
      </c>
      <c r="U6" s="137"/>
      <c r="V6" s="140">
        <v>1000001</v>
      </c>
      <c r="W6" s="141"/>
    </row>
    <row r="7" spans="2:24" ht="20.100000000000001" customHeight="1" x14ac:dyDescent="0.45">
      <c r="B7" s="122" t="s">
        <v>37</v>
      </c>
      <c r="C7" s="123"/>
      <c r="D7" s="103"/>
      <c r="E7" s="104"/>
      <c r="F7" s="103"/>
      <c r="G7" s="104"/>
      <c r="H7" s="118" t="s">
        <v>11</v>
      </c>
      <c r="I7" s="119"/>
      <c r="J7" s="103"/>
      <c r="K7" s="104"/>
      <c r="L7" s="103"/>
      <c r="M7" s="104"/>
      <c r="N7" s="103"/>
      <c r="O7" s="104"/>
      <c r="P7" s="103"/>
      <c r="Q7" s="104"/>
      <c r="R7" s="103"/>
      <c r="S7" s="104"/>
      <c r="T7" s="103"/>
      <c r="U7" s="138"/>
      <c r="V7" s="142" t="s">
        <v>12</v>
      </c>
      <c r="W7" s="141"/>
    </row>
    <row r="8" spans="2:24" ht="20.100000000000001" customHeight="1" x14ac:dyDescent="0.45">
      <c r="B8" s="124" t="s">
        <v>38</v>
      </c>
      <c r="C8" s="125"/>
      <c r="D8" s="105"/>
      <c r="E8" s="106"/>
      <c r="F8" s="126"/>
      <c r="G8" s="127"/>
      <c r="H8" s="116">
        <v>5001</v>
      </c>
      <c r="I8" s="117"/>
      <c r="J8" s="105"/>
      <c r="K8" s="106"/>
      <c r="L8" s="105"/>
      <c r="M8" s="106"/>
      <c r="N8" s="105"/>
      <c r="O8" s="106"/>
      <c r="P8" s="105"/>
      <c r="Q8" s="106"/>
      <c r="R8" s="105"/>
      <c r="S8" s="106"/>
      <c r="T8" s="105"/>
      <c r="U8" s="139"/>
      <c r="V8" s="143" t="s">
        <v>49</v>
      </c>
      <c r="W8" s="144"/>
    </row>
    <row r="9" spans="2:24" ht="5.0999999999999996" customHeight="1" x14ac:dyDescent="0.45">
      <c r="B9" s="7"/>
      <c r="C9" s="22"/>
      <c r="D9" s="19"/>
      <c r="E9" s="19"/>
      <c r="F9" s="8"/>
      <c r="G9" s="8"/>
      <c r="H9" s="8"/>
      <c r="I9" s="8"/>
      <c r="J9" s="8"/>
      <c r="K9" s="8"/>
      <c r="L9" s="7"/>
      <c r="M9" s="7"/>
      <c r="N9" s="7"/>
      <c r="O9" s="7"/>
    </row>
    <row r="10" spans="2:24" ht="20.25" customHeight="1" x14ac:dyDescent="0.45">
      <c r="B10" s="10" t="s">
        <v>26</v>
      </c>
      <c r="C10" s="16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6"/>
      <c r="T10" s="39"/>
      <c r="U10" s="36"/>
      <c r="V10" s="39"/>
      <c r="W10" s="40"/>
    </row>
    <row r="11" spans="2:24" ht="20.100000000000001" customHeight="1" x14ac:dyDescent="0.45">
      <c r="B11" s="20" t="s">
        <v>13</v>
      </c>
      <c r="C11" s="23"/>
      <c r="D11" s="81">
        <v>5948.9</v>
      </c>
      <c r="E11" s="81"/>
      <c r="F11" s="81">
        <v>726.62</v>
      </c>
      <c r="G11" s="81"/>
      <c r="H11" s="81">
        <v>903.26</v>
      </c>
      <c r="I11" s="81"/>
      <c r="J11" s="81">
        <v>1210.6300000000001</v>
      </c>
      <c r="K11" s="81"/>
      <c r="L11" s="81">
        <v>1262.67</v>
      </c>
      <c r="M11" s="81"/>
      <c r="N11" s="81">
        <v>960.19</v>
      </c>
      <c r="O11" s="81"/>
      <c r="P11" s="81">
        <v>541.79</v>
      </c>
      <c r="Q11" s="81"/>
      <c r="R11" s="81">
        <v>278.7</v>
      </c>
      <c r="S11" s="81"/>
      <c r="T11" s="81">
        <v>51.06</v>
      </c>
      <c r="U11" s="81"/>
      <c r="V11" s="81">
        <v>13.98</v>
      </c>
      <c r="W11" s="1"/>
    </row>
    <row r="12" spans="2:24" ht="20.100000000000001" customHeight="1" x14ac:dyDescent="0.45">
      <c r="B12" s="21"/>
      <c r="C12" s="17" t="s">
        <v>42</v>
      </c>
      <c r="D12" s="81">
        <v>4863.6899999999996</v>
      </c>
      <c r="E12" s="81"/>
      <c r="F12" s="81">
        <v>664.2</v>
      </c>
      <c r="G12" s="81"/>
      <c r="H12" s="81">
        <v>862.96</v>
      </c>
      <c r="I12" s="81"/>
      <c r="J12" s="81">
        <v>1128.42</v>
      </c>
      <c r="K12" s="81"/>
      <c r="L12" s="81">
        <v>939.53</v>
      </c>
      <c r="M12" s="82"/>
      <c r="N12" s="81">
        <v>700.45</v>
      </c>
      <c r="O12" s="81"/>
      <c r="P12" s="81">
        <v>371.38</v>
      </c>
      <c r="Q12" s="81"/>
      <c r="R12" s="81">
        <v>165.76</v>
      </c>
      <c r="S12" s="81"/>
      <c r="T12" s="81">
        <v>19.03</v>
      </c>
      <c r="U12" s="81"/>
      <c r="V12" s="81">
        <v>11.96</v>
      </c>
      <c r="W12" s="41"/>
    </row>
    <row r="13" spans="2:24" ht="20.100000000000001" customHeight="1" x14ac:dyDescent="0.45">
      <c r="B13" s="13"/>
      <c r="C13" s="16" t="s">
        <v>43</v>
      </c>
      <c r="D13" s="81">
        <v>886.98</v>
      </c>
      <c r="E13" s="81"/>
      <c r="F13" s="81">
        <v>53.16</v>
      </c>
      <c r="G13" s="81"/>
      <c r="H13" s="81">
        <v>28.2</v>
      </c>
      <c r="I13" s="81"/>
      <c r="J13" s="81">
        <v>73.27</v>
      </c>
      <c r="K13" s="81"/>
      <c r="L13" s="81">
        <v>267.72000000000003</v>
      </c>
      <c r="M13" s="81"/>
      <c r="N13" s="81">
        <v>229.29</v>
      </c>
      <c r="O13" s="81"/>
      <c r="P13" s="81">
        <v>136.22</v>
      </c>
      <c r="Q13" s="81"/>
      <c r="R13" s="81">
        <v>73.03</v>
      </c>
      <c r="S13" s="81"/>
      <c r="T13" s="81">
        <v>26.09</v>
      </c>
      <c r="U13" s="81"/>
      <c r="V13" s="81" t="s">
        <v>56</v>
      </c>
      <c r="W13" s="1"/>
    </row>
    <row r="14" spans="2:24" ht="20.100000000000001" customHeight="1" x14ac:dyDescent="0.45">
      <c r="B14" s="13"/>
      <c r="C14" s="16" t="s">
        <v>44</v>
      </c>
      <c r="D14" s="81">
        <v>67.38</v>
      </c>
      <c r="E14" s="81"/>
      <c r="F14" s="81">
        <v>1</v>
      </c>
      <c r="G14" s="81"/>
      <c r="H14" s="81">
        <v>4.07</v>
      </c>
      <c r="I14" s="81"/>
      <c r="J14" s="81">
        <v>4.01</v>
      </c>
      <c r="K14" s="81"/>
      <c r="L14" s="81">
        <v>24.25</v>
      </c>
      <c r="M14" s="81"/>
      <c r="N14" s="81">
        <v>6.16</v>
      </c>
      <c r="O14" s="81"/>
      <c r="P14" s="81">
        <v>11.98</v>
      </c>
      <c r="Q14" s="81"/>
      <c r="R14" s="81">
        <v>13.91</v>
      </c>
      <c r="S14" s="81"/>
      <c r="T14" s="81">
        <v>1</v>
      </c>
      <c r="U14" s="81"/>
      <c r="V14" s="81">
        <v>1</v>
      </c>
      <c r="W14" s="1"/>
    </row>
    <row r="15" spans="2:24" ht="20.100000000000001" customHeight="1" x14ac:dyDescent="0.45">
      <c r="B15" s="13"/>
      <c r="C15" s="16" t="s">
        <v>45</v>
      </c>
      <c r="D15" s="81">
        <v>77.650000000000006</v>
      </c>
      <c r="E15" s="81"/>
      <c r="F15" s="81">
        <v>4.26</v>
      </c>
      <c r="G15" s="81"/>
      <c r="H15" s="81" t="s">
        <v>56</v>
      </c>
      <c r="I15" s="81"/>
      <c r="J15" s="81" t="s">
        <v>56</v>
      </c>
      <c r="K15" s="81"/>
      <c r="L15" s="81">
        <v>30.15</v>
      </c>
      <c r="M15" s="81"/>
      <c r="N15" s="81">
        <v>12.23</v>
      </c>
      <c r="O15" s="81"/>
      <c r="P15" s="81">
        <v>17.21</v>
      </c>
      <c r="Q15" s="81"/>
      <c r="R15" s="81">
        <v>7.85</v>
      </c>
      <c r="S15" s="81"/>
      <c r="T15" s="81">
        <v>4.9400000000000004</v>
      </c>
      <c r="U15" s="81"/>
      <c r="V15" s="81">
        <v>1.01</v>
      </c>
      <c r="W15" s="1"/>
    </row>
    <row r="16" spans="2:24" ht="20.100000000000001" customHeight="1" x14ac:dyDescent="0.45">
      <c r="B16" s="13"/>
      <c r="C16" s="16" t="s">
        <v>46</v>
      </c>
      <c r="D16" s="81">
        <v>36.17</v>
      </c>
      <c r="E16" s="81"/>
      <c r="F16" s="81">
        <v>3.99</v>
      </c>
      <c r="G16" s="81"/>
      <c r="H16" s="81">
        <v>4.0199999999999996</v>
      </c>
      <c r="I16" s="81"/>
      <c r="J16" s="81">
        <v>1</v>
      </c>
      <c r="K16" s="81"/>
      <c r="L16" s="81" t="s">
        <v>56</v>
      </c>
      <c r="M16" s="81"/>
      <c r="N16" s="81">
        <v>4</v>
      </c>
      <c r="O16" s="81"/>
      <c r="P16" s="81">
        <v>5</v>
      </c>
      <c r="Q16" s="81"/>
      <c r="R16" s="81">
        <v>18.16</v>
      </c>
      <c r="S16" s="81"/>
      <c r="T16" s="81" t="s">
        <v>56</v>
      </c>
      <c r="U16" s="81"/>
      <c r="V16" s="81" t="s">
        <v>56</v>
      </c>
      <c r="W16" s="1"/>
    </row>
    <row r="17" spans="2:24" ht="20.100000000000001" customHeight="1" x14ac:dyDescent="0.45">
      <c r="B17" s="13"/>
      <c r="C17" s="16" t="s">
        <v>47</v>
      </c>
      <c r="D17" s="81">
        <v>3.96</v>
      </c>
      <c r="E17" s="81"/>
      <c r="F17" s="81" t="s">
        <v>56</v>
      </c>
      <c r="G17" s="81"/>
      <c r="H17" s="81" t="s">
        <v>56</v>
      </c>
      <c r="I17" s="81"/>
      <c r="J17" s="81" t="s">
        <v>56</v>
      </c>
      <c r="K17" s="81"/>
      <c r="L17" s="81" t="s">
        <v>56</v>
      </c>
      <c r="M17" s="81"/>
      <c r="N17" s="81">
        <v>3.96</v>
      </c>
      <c r="O17" s="81"/>
      <c r="P17" s="81" t="s">
        <v>56</v>
      </c>
      <c r="Q17" s="81"/>
      <c r="R17" s="81" t="s">
        <v>56</v>
      </c>
      <c r="S17" s="81"/>
      <c r="T17" s="81" t="s">
        <v>56</v>
      </c>
      <c r="U17" s="81"/>
      <c r="V17" s="81" t="s">
        <v>56</v>
      </c>
      <c r="W17" s="1"/>
    </row>
    <row r="18" spans="2:24" ht="20.100000000000001" customHeight="1" x14ac:dyDescent="0.45">
      <c r="B18" s="13"/>
      <c r="C18" s="16" t="s">
        <v>48</v>
      </c>
      <c r="D18" s="81">
        <v>9.1199999999999992</v>
      </c>
      <c r="E18" s="81"/>
      <c r="F18" s="81" t="s">
        <v>56</v>
      </c>
      <c r="G18" s="81"/>
      <c r="H18" s="81">
        <v>4.0199999999999996</v>
      </c>
      <c r="I18" s="81"/>
      <c r="J18" s="81" t="s">
        <v>56</v>
      </c>
      <c r="K18" s="81"/>
      <c r="L18" s="81">
        <v>1</v>
      </c>
      <c r="M18" s="81"/>
      <c r="N18" s="81">
        <v>4.0999999999999996</v>
      </c>
      <c r="O18" s="81"/>
      <c r="P18" s="81" t="s">
        <v>56</v>
      </c>
      <c r="Q18" s="81"/>
      <c r="R18" s="81" t="s">
        <v>56</v>
      </c>
      <c r="S18" s="81"/>
      <c r="T18" s="81" t="s">
        <v>56</v>
      </c>
      <c r="U18" s="81"/>
      <c r="V18" s="81" t="s">
        <v>56</v>
      </c>
      <c r="W18" s="1"/>
    </row>
    <row r="19" spans="2:24" ht="21" customHeight="1" x14ac:dyDescent="0.45">
      <c r="B19" s="13"/>
      <c r="C19" s="16" t="s">
        <v>51</v>
      </c>
      <c r="D19" s="81">
        <v>3.93</v>
      </c>
      <c r="E19" s="81"/>
      <c r="F19" s="81" t="s">
        <v>56</v>
      </c>
      <c r="G19" s="81"/>
      <c r="H19" s="81" t="s">
        <v>56</v>
      </c>
      <c r="I19" s="81"/>
      <c r="J19" s="81">
        <v>3.93</v>
      </c>
      <c r="K19" s="81"/>
      <c r="L19" s="81" t="s">
        <v>56</v>
      </c>
      <c r="M19" s="81"/>
      <c r="N19" s="81" t="s">
        <v>56</v>
      </c>
      <c r="O19" s="81"/>
      <c r="P19" s="81" t="s">
        <v>56</v>
      </c>
      <c r="Q19" s="81"/>
      <c r="R19" s="81" t="s">
        <v>56</v>
      </c>
      <c r="S19" s="81"/>
      <c r="T19" s="81" t="s">
        <v>56</v>
      </c>
      <c r="U19" s="81"/>
      <c r="V19" s="81" t="s">
        <v>56</v>
      </c>
      <c r="W19" s="1"/>
    </row>
    <row r="20" spans="2:24" ht="4.5" customHeight="1" x14ac:dyDescent="0.45">
      <c r="B20" s="13"/>
      <c r="C20" s="16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91"/>
      <c r="Q20" s="91"/>
      <c r="R20" s="91"/>
      <c r="S20" s="91"/>
      <c r="T20" s="91"/>
      <c r="U20" s="91"/>
      <c r="V20" s="91"/>
    </row>
    <row r="21" spans="2:24" ht="20.25" customHeight="1" x14ac:dyDescent="0.45">
      <c r="B21" s="10" t="s">
        <v>14</v>
      </c>
      <c r="C21" s="16"/>
      <c r="D21" s="83"/>
      <c r="E21" s="83"/>
      <c r="F21" s="83"/>
      <c r="G21" s="83"/>
      <c r="H21" s="83"/>
      <c r="I21" s="83"/>
      <c r="J21" s="83"/>
      <c r="K21" s="83"/>
      <c r="L21" s="84"/>
      <c r="M21" s="84"/>
      <c r="N21" s="84"/>
      <c r="O21" s="84"/>
      <c r="P21" s="91"/>
      <c r="Q21" s="91"/>
      <c r="R21" s="91"/>
      <c r="S21" s="91"/>
      <c r="T21" s="91"/>
      <c r="U21" s="91"/>
      <c r="V21" s="91"/>
    </row>
    <row r="22" spans="2:24" ht="20.100000000000001" customHeight="1" x14ac:dyDescent="0.45">
      <c r="B22" s="20" t="s">
        <v>52</v>
      </c>
      <c r="C22" s="24"/>
      <c r="D22" s="80">
        <v>334.49</v>
      </c>
      <c r="E22" s="80"/>
      <c r="F22" s="80">
        <v>16.170000000000002</v>
      </c>
      <c r="G22" s="80"/>
      <c r="H22" s="80">
        <v>60.16</v>
      </c>
      <c r="I22" s="80"/>
      <c r="J22" s="80">
        <v>39.47</v>
      </c>
      <c r="K22" s="80"/>
      <c r="L22" s="80">
        <v>25.08</v>
      </c>
      <c r="M22" s="80"/>
      <c r="N22" s="80">
        <v>66.94</v>
      </c>
      <c r="O22" s="80"/>
      <c r="P22" s="80">
        <v>59.39</v>
      </c>
      <c r="Q22" s="80"/>
      <c r="R22" s="80">
        <v>53.71</v>
      </c>
      <c r="S22" s="80"/>
      <c r="T22" s="80">
        <v>8.56</v>
      </c>
      <c r="U22" s="80"/>
      <c r="V22" s="80">
        <v>5.01</v>
      </c>
    </row>
    <row r="23" spans="2:24" ht="20.100000000000001" customHeight="1" x14ac:dyDescent="0.45">
      <c r="B23" s="21"/>
      <c r="C23" s="17" t="s">
        <v>42</v>
      </c>
      <c r="D23" s="81">
        <v>244.83</v>
      </c>
      <c r="E23" s="81"/>
      <c r="F23" s="81">
        <v>10.16</v>
      </c>
      <c r="G23" s="81"/>
      <c r="H23" s="81">
        <v>56.22</v>
      </c>
      <c r="I23" s="81"/>
      <c r="J23" s="81">
        <v>31.79</v>
      </c>
      <c r="K23" s="81"/>
      <c r="L23" s="81">
        <v>18.809999999999999</v>
      </c>
      <c r="M23" s="81"/>
      <c r="N23" s="81">
        <v>49.49</v>
      </c>
      <c r="O23" s="81"/>
      <c r="P23" s="81">
        <v>45.92</v>
      </c>
      <c r="Q23" s="81"/>
      <c r="R23" s="81">
        <v>23.88</v>
      </c>
      <c r="S23" s="81"/>
      <c r="T23" s="81">
        <v>8.56</v>
      </c>
      <c r="U23" s="81"/>
      <c r="V23" s="81" t="s">
        <v>56</v>
      </c>
    </row>
    <row r="24" spans="2:24" ht="20.100000000000001" customHeight="1" x14ac:dyDescent="0.45">
      <c r="B24" s="13"/>
      <c r="C24" s="16" t="s">
        <v>43</v>
      </c>
      <c r="D24" s="81">
        <v>53.34</v>
      </c>
      <c r="E24" s="81"/>
      <c r="F24" s="81">
        <v>6.02</v>
      </c>
      <c r="G24" s="81"/>
      <c r="H24" s="81">
        <v>3.93</v>
      </c>
      <c r="I24" s="81"/>
      <c r="J24" s="81" t="s">
        <v>56</v>
      </c>
      <c r="K24" s="81"/>
      <c r="L24" s="81">
        <v>6.27</v>
      </c>
      <c r="M24" s="81"/>
      <c r="N24" s="81">
        <v>13.18</v>
      </c>
      <c r="O24" s="81"/>
      <c r="P24" s="81">
        <v>6.02</v>
      </c>
      <c r="Q24" s="81"/>
      <c r="R24" s="81">
        <v>12.91</v>
      </c>
      <c r="S24" s="81"/>
      <c r="T24" s="81" t="s">
        <v>56</v>
      </c>
      <c r="U24" s="81"/>
      <c r="V24" s="81">
        <v>5.01</v>
      </c>
    </row>
    <row r="25" spans="2:24" ht="20.100000000000001" customHeight="1" x14ac:dyDescent="0.45">
      <c r="B25" s="13"/>
      <c r="C25" s="16" t="s">
        <v>44</v>
      </c>
      <c r="D25" s="81">
        <v>17.11</v>
      </c>
      <c r="E25" s="81"/>
      <c r="F25" s="81" t="s">
        <v>56</v>
      </c>
      <c r="G25" s="81"/>
      <c r="H25" s="81" t="s">
        <v>56</v>
      </c>
      <c r="I25" s="81"/>
      <c r="J25" s="81">
        <v>7.67</v>
      </c>
      <c r="K25" s="81"/>
      <c r="L25" s="81" t="s">
        <v>56</v>
      </c>
      <c r="M25" s="81"/>
      <c r="N25" s="81" t="s">
        <v>56</v>
      </c>
      <c r="O25" s="81"/>
      <c r="P25" s="81">
        <v>2.0099999999999998</v>
      </c>
      <c r="Q25" s="81"/>
      <c r="R25" s="81">
        <v>7.43</v>
      </c>
      <c r="S25" s="81"/>
      <c r="T25" s="81" t="s">
        <v>56</v>
      </c>
      <c r="U25" s="81"/>
      <c r="V25" s="81" t="s">
        <v>56</v>
      </c>
    </row>
    <row r="26" spans="2:24" ht="20.100000000000001" customHeight="1" x14ac:dyDescent="0.45">
      <c r="B26" s="13"/>
      <c r="C26" s="16" t="s">
        <v>45</v>
      </c>
      <c r="D26" s="81">
        <v>19.2</v>
      </c>
      <c r="E26" s="81"/>
      <c r="F26" s="81" t="s">
        <v>56</v>
      </c>
      <c r="G26" s="81"/>
      <c r="H26" s="81" t="s">
        <v>56</v>
      </c>
      <c r="I26" s="81"/>
      <c r="J26" s="81" t="s">
        <v>56</v>
      </c>
      <c r="K26" s="81"/>
      <c r="L26" s="81" t="s">
        <v>56</v>
      </c>
      <c r="M26" s="81"/>
      <c r="N26" s="81">
        <v>4.2699999999999996</v>
      </c>
      <c r="O26" s="81"/>
      <c r="P26" s="81">
        <v>5.44</v>
      </c>
      <c r="Q26" s="81"/>
      <c r="R26" s="81">
        <v>9.49</v>
      </c>
      <c r="S26" s="81"/>
      <c r="T26" s="81" t="s">
        <v>56</v>
      </c>
      <c r="U26" s="81"/>
      <c r="V26" s="81" t="s">
        <v>56</v>
      </c>
    </row>
    <row r="27" spans="2:24" ht="20.100000000000001" customHeight="1" x14ac:dyDescent="0.45">
      <c r="B27" s="13"/>
      <c r="C27" s="16" t="s">
        <v>46</v>
      </c>
      <c r="D27" s="81" t="s">
        <v>56</v>
      </c>
      <c r="E27" s="81"/>
      <c r="F27" s="81" t="s">
        <v>56</v>
      </c>
      <c r="G27" s="81"/>
      <c r="H27" s="81" t="s">
        <v>56</v>
      </c>
      <c r="I27" s="81"/>
      <c r="J27" s="81" t="s">
        <v>56</v>
      </c>
      <c r="K27" s="81"/>
      <c r="L27" s="81" t="s">
        <v>56</v>
      </c>
      <c r="M27" s="81"/>
      <c r="N27" s="81" t="s">
        <v>56</v>
      </c>
      <c r="O27" s="81"/>
      <c r="P27" s="81" t="s">
        <v>56</v>
      </c>
      <c r="Q27" s="81"/>
      <c r="R27" s="81" t="s">
        <v>56</v>
      </c>
      <c r="S27" s="81"/>
      <c r="T27" s="81" t="s">
        <v>56</v>
      </c>
      <c r="U27" s="81"/>
      <c r="V27" s="81" t="s">
        <v>56</v>
      </c>
    </row>
    <row r="28" spans="2:24" ht="20.100000000000001" customHeight="1" x14ac:dyDescent="0.45">
      <c r="B28" s="13"/>
      <c r="C28" s="16" t="s">
        <v>47</v>
      </c>
      <c r="D28" s="81" t="s">
        <v>56</v>
      </c>
      <c r="E28" s="81"/>
      <c r="F28" s="81" t="s">
        <v>56</v>
      </c>
      <c r="G28" s="81"/>
      <c r="H28" s="81" t="s">
        <v>56</v>
      </c>
      <c r="I28" s="81"/>
      <c r="J28" s="81" t="s">
        <v>56</v>
      </c>
      <c r="K28" s="81"/>
      <c r="L28" s="81" t="s">
        <v>56</v>
      </c>
      <c r="M28" s="81"/>
      <c r="N28" s="81" t="s">
        <v>56</v>
      </c>
      <c r="O28" s="81"/>
      <c r="P28" s="81" t="s">
        <v>56</v>
      </c>
      <c r="Q28" s="81"/>
      <c r="R28" s="81" t="s">
        <v>56</v>
      </c>
      <c r="S28" s="81"/>
      <c r="T28" s="81" t="s">
        <v>56</v>
      </c>
      <c r="U28" s="81"/>
      <c r="V28" s="81" t="s">
        <v>56</v>
      </c>
    </row>
    <row r="29" spans="2:24" ht="20.100000000000001" customHeight="1" x14ac:dyDescent="0.45">
      <c r="B29" s="13"/>
      <c r="C29" s="16" t="s">
        <v>48</v>
      </c>
      <c r="D29" s="81" t="s">
        <v>56</v>
      </c>
      <c r="E29" s="81"/>
      <c r="F29" s="81" t="s">
        <v>56</v>
      </c>
      <c r="G29" s="81"/>
      <c r="H29" s="81" t="s">
        <v>56</v>
      </c>
      <c r="I29" s="81"/>
      <c r="J29" s="81" t="s">
        <v>56</v>
      </c>
      <c r="K29" s="81"/>
      <c r="L29" s="81" t="s">
        <v>56</v>
      </c>
      <c r="M29" s="81"/>
      <c r="N29" s="81" t="s">
        <v>56</v>
      </c>
      <c r="O29" s="81"/>
      <c r="P29" s="81" t="s">
        <v>56</v>
      </c>
      <c r="Q29" s="81"/>
      <c r="R29" s="81" t="s">
        <v>56</v>
      </c>
      <c r="S29" s="81"/>
      <c r="T29" s="81" t="s">
        <v>56</v>
      </c>
      <c r="U29" s="81"/>
      <c r="V29" s="81" t="s">
        <v>56</v>
      </c>
      <c r="X29" s="128"/>
    </row>
    <row r="30" spans="2:24" ht="20.100000000000001" customHeight="1" x14ac:dyDescent="0.45">
      <c r="B30" s="13"/>
      <c r="C30" s="16" t="s">
        <v>51</v>
      </c>
      <c r="D30" s="81" t="s">
        <v>56</v>
      </c>
      <c r="E30" s="81"/>
      <c r="F30" s="81" t="s">
        <v>56</v>
      </c>
      <c r="G30" s="81"/>
      <c r="H30" s="81" t="s">
        <v>56</v>
      </c>
      <c r="I30" s="81"/>
      <c r="J30" s="81" t="s">
        <v>56</v>
      </c>
      <c r="K30" s="81"/>
      <c r="L30" s="81" t="s">
        <v>56</v>
      </c>
      <c r="M30" s="81"/>
      <c r="N30" s="81" t="s">
        <v>56</v>
      </c>
      <c r="O30" s="81"/>
      <c r="P30" s="81" t="s">
        <v>56</v>
      </c>
      <c r="Q30" s="81"/>
      <c r="R30" s="81" t="s">
        <v>56</v>
      </c>
      <c r="S30" s="81"/>
      <c r="T30" s="81" t="s">
        <v>56</v>
      </c>
      <c r="U30" s="81"/>
      <c r="V30" s="81" t="s">
        <v>56</v>
      </c>
      <c r="X30" s="128"/>
    </row>
    <row r="31" spans="2:24" ht="20.100000000000001" customHeight="1" x14ac:dyDescent="0.45">
      <c r="X31" s="128"/>
    </row>
    <row r="32" spans="2:24" ht="7.5" customHeight="1" x14ac:dyDescent="0.45">
      <c r="B32" s="7"/>
      <c r="C32" s="7"/>
      <c r="D32" s="13"/>
      <c r="E32" s="13"/>
      <c r="F32" s="13"/>
      <c r="G32" s="13"/>
      <c r="H32" s="13"/>
      <c r="I32" s="13"/>
      <c r="J32" s="13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4:15" ht="21" customHeight="1" x14ac:dyDescent="0.4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4:15" x14ac:dyDescent="0.4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4:15" ht="21" customHeight="1" x14ac:dyDescent="0.45"/>
    <row r="43" spans="4:15" ht="21" customHeight="1" x14ac:dyDescent="0.45"/>
  </sheetData>
  <mergeCells count="20">
    <mergeCell ref="T6:U8"/>
    <mergeCell ref="V6:W6"/>
    <mergeCell ref="V7:W7"/>
    <mergeCell ref="V8:W8"/>
    <mergeCell ref="X29:X31"/>
    <mergeCell ref="B5:C5"/>
    <mergeCell ref="B6:C6"/>
    <mergeCell ref="B7:C7"/>
    <mergeCell ref="B8:C8"/>
    <mergeCell ref="D5:E8"/>
    <mergeCell ref="F5:G8"/>
    <mergeCell ref="J6:K8"/>
    <mergeCell ref="L6:M8"/>
    <mergeCell ref="H8:I8"/>
    <mergeCell ref="H6:I6"/>
    <mergeCell ref="H7:I7"/>
    <mergeCell ref="H5:W5"/>
    <mergeCell ref="N6:O8"/>
    <mergeCell ref="P6:Q8"/>
    <mergeCell ref="R6:S8"/>
  </mergeCells>
  <pageMargins left="0.31496062992125984" right="0.31496062992125984" top="0.98425196850393704" bottom="0.11811023622047245" header="0.19685039370078741" footer="0.19685039370078741"/>
  <pageSetup paperSize="9" scale="84" orientation="landscape" horizontalDpi="4294967292" r:id="rId1"/>
  <headerFooter alignWithMargins="0">
    <oddFooter xml:space="preserve">&amp;C </oddFooter>
  </headerFooter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BA42"/>
  <sheetViews>
    <sheetView workbookViewId="0">
      <selection activeCell="W2" sqref="W2"/>
    </sheetView>
  </sheetViews>
  <sheetFormatPr defaultRowHeight="21" x14ac:dyDescent="0.45"/>
  <cols>
    <col min="1" max="1" width="6.83203125" style="2" customWidth="1"/>
    <col min="2" max="2" width="3.5" style="2" customWidth="1"/>
    <col min="3" max="3" width="41.5" style="2" customWidth="1"/>
    <col min="4" max="4" width="10.83203125" style="2" customWidth="1"/>
    <col min="5" max="5" width="1.83203125" style="2" customWidth="1"/>
    <col min="6" max="6" width="12.83203125" style="2" customWidth="1"/>
    <col min="7" max="7" width="1.83203125" style="2" customWidth="1"/>
    <col min="8" max="8" width="10.83203125" style="2" customWidth="1"/>
    <col min="9" max="9" width="1.83203125" style="2" customWidth="1"/>
    <col min="10" max="10" width="12.83203125" style="2" customWidth="1"/>
    <col min="11" max="11" width="1.83203125" style="2" customWidth="1"/>
    <col min="12" max="12" width="10.83203125" style="2" customWidth="1"/>
    <col min="13" max="13" width="1.83203125" style="2" customWidth="1"/>
    <col min="14" max="14" width="10.83203125" style="2" customWidth="1"/>
    <col min="15" max="15" width="1.83203125" style="2" customWidth="1"/>
    <col min="16" max="16" width="10.83203125" style="2" customWidth="1"/>
    <col min="17" max="17" width="1.83203125" style="2" customWidth="1"/>
    <col min="18" max="18" width="11.83203125" style="2" customWidth="1"/>
    <col min="19" max="19" width="1.83203125" style="2" customWidth="1"/>
    <col min="20" max="20" width="10.83203125" style="2" customWidth="1"/>
    <col min="21" max="21" width="1.83203125" style="2" customWidth="1"/>
    <col min="22" max="22" width="11.83203125" style="2" customWidth="1"/>
    <col min="23" max="23" width="4.5" style="2" customWidth="1"/>
    <col min="24" max="26" width="9.33203125" style="2"/>
    <col min="27" max="49" width="9.33203125" style="3"/>
    <col min="50" max="16384" width="9.33203125" style="2"/>
  </cols>
  <sheetData>
    <row r="2" spans="2:53" ht="23.25" customHeight="1" x14ac:dyDescent="0.45">
      <c r="B2" s="4"/>
      <c r="C2" s="4" t="s">
        <v>35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W2" s="98"/>
    </row>
    <row r="3" spans="2:53" s="5" customFormat="1" ht="23.25" customHeight="1" x14ac:dyDescent="0.3">
      <c r="B3" s="4"/>
      <c r="C3" s="34" t="s">
        <v>41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AX3" s="2"/>
      <c r="AY3" s="2"/>
      <c r="AZ3" s="2"/>
      <c r="BA3" s="2"/>
    </row>
    <row r="4" spans="2:53" ht="5.0999999999999996" customHeight="1" x14ac:dyDescent="0.4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53" ht="21.95" customHeight="1" x14ac:dyDescent="0.45">
      <c r="B5" s="120" t="s">
        <v>36</v>
      </c>
      <c r="C5" s="121"/>
      <c r="D5" s="101" t="s">
        <v>28</v>
      </c>
      <c r="E5" s="102"/>
      <c r="F5" s="101" t="s">
        <v>29</v>
      </c>
      <c r="G5" s="102"/>
      <c r="H5" s="145" t="s">
        <v>22</v>
      </c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7"/>
      <c r="V5" s="147"/>
      <c r="W5" s="148"/>
      <c r="AW5" s="5"/>
    </row>
    <row r="6" spans="2:53" ht="21.95" customHeight="1" x14ac:dyDescent="0.45">
      <c r="B6" s="122" t="s">
        <v>39</v>
      </c>
      <c r="C6" s="123"/>
      <c r="D6" s="103"/>
      <c r="E6" s="104"/>
      <c r="F6" s="103"/>
      <c r="G6" s="104"/>
      <c r="H6" s="114" t="s">
        <v>16</v>
      </c>
      <c r="I6" s="115"/>
      <c r="J6" s="101" t="s">
        <v>0</v>
      </c>
      <c r="K6" s="102"/>
      <c r="L6" s="101" t="s">
        <v>1</v>
      </c>
      <c r="M6" s="102"/>
      <c r="N6" s="101" t="s">
        <v>2</v>
      </c>
      <c r="O6" s="102"/>
      <c r="P6" s="101" t="s">
        <v>3</v>
      </c>
      <c r="Q6" s="102"/>
      <c r="R6" s="101" t="s">
        <v>23</v>
      </c>
      <c r="S6" s="102"/>
      <c r="T6" s="101" t="s">
        <v>24</v>
      </c>
      <c r="U6" s="149"/>
      <c r="V6" s="140">
        <v>1000001</v>
      </c>
      <c r="W6" s="141"/>
      <c r="AW6" s="5"/>
    </row>
    <row r="7" spans="2:53" ht="21.95" customHeight="1" x14ac:dyDescent="0.45">
      <c r="B7" s="122" t="s">
        <v>37</v>
      </c>
      <c r="C7" s="123"/>
      <c r="D7" s="103"/>
      <c r="E7" s="104"/>
      <c r="F7" s="103"/>
      <c r="G7" s="104"/>
      <c r="H7" s="118" t="s">
        <v>11</v>
      </c>
      <c r="I7" s="119"/>
      <c r="J7" s="103"/>
      <c r="K7" s="104"/>
      <c r="L7" s="103"/>
      <c r="M7" s="104"/>
      <c r="N7" s="103"/>
      <c r="O7" s="104"/>
      <c r="P7" s="103"/>
      <c r="Q7" s="104"/>
      <c r="R7" s="103"/>
      <c r="S7" s="104"/>
      <c r="T7" s="103"/>
      <c r="U7" s="138"/>
      <c r="V7" s="142" t="s">
        <v>12</v>
      </c>
      <c r="W7" s="141"/>
      <c r="AW7" s="5"/>
    </row>
    <row r="8" spans="2:53" ht="21.95" customHeight="1" x14ac:dyDescent="0.45">
      <c r="B8" s="124" t="s">
        <v>38</v>
      </c>
      <c r="C8" s="125"/>
      <c r="D8" s="105"/>
      <c r="E8" s="106"/>
      <c r="F8" s="126"/>
      <c r="G8" s="127"/>
      <c r="H8" s="116">
        <v>5001</v>
      </c>
      <c r="I8" s="117"/>
      <c r="J8" s="105"/>
      <c r="K8" s="106"/>
      <c r="L8" s="105"/>
      <c r="M8" s="106"/>
      <c r="N8" s="105"/>
      <c r="O8" s="106"/>
      <c r="P8" s="105"/>
      <c r="Q8" s="106"/>
      <c r="R8" s="105"/>
      <c r="S8" s="106"/>
      <c r="T8" s="105"/>
      <c r="U8" s="139"/>
      <c r="V8" s="143" t="s">
        <v>49</v>
      </c>
      <c r="W8" s="144"/>
    </row>
    <row r="9" spans="2:53" ht="5.0999999999999996" customHeight="1" x14ac:dyDescent="0.45">
      <c r="B9" s="7"/>
      <c r="C9" s="27"/>
      <c r="D9" s="8"/>
      <c r="E9" s="19"/>
      <c r="F9" s="8"/>
      <c r="G9" s="8"/>
      <c r="H9" s="8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2:53" ht="20.25" customHeight="1" x14ac:dyDescent="0.45">
      <c r="B10" s="10" t="s">
        <v>32</v>
      </c>
      <c r="C10" s="16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6"/>
      <c r="T10" s="39"/>
      <c r="U10" s="36"/>
      <c r="V10" s="39"/>
      <c r="W10" s="42"/>
      <c r="AW10" s="12"/>
    </row>
    <row r="11" spans="2:53" ht="20.100000000000001" customHeight="1" x14ac:dyDescent="0.45">
      <c r="B11" s="25" t="s">
        <v>15</v>
      </c>
      <c r="C11" s="16"/>
      <c r="D11" s="81">
        <v>18491.52</v>
      </c>
      <c r="E11" s="81"/>
      <c r="F11" s="81">
        <v>1355.38</v>
      </c>
      <c r="G11" s="81"/>
      <c r="H11" s="81">
        <v>877.53</v>
      </c>
      <c r="I11" s="81"/>
      <c r="J11" s="81">
        <v>1607.81</v>
      </c>
      <c r="K11" s="81"/>
      <c r="L11" s="81">
        <v>2457.61</v>
      </c>
      <c r="M11" s="81"/>
      <c r="N11" s="81">
        <v>5387.37</v>
      </c>
      <c r="O11" s="81"/>
      <c r="P11" s="81">
        <v>3668.72</v>
      </c>
      <c r="Q11" s="81"/>
      <c r="R11" s="81">
        <v>2889.38</v>
      </c>
      <c r="S11" s="81"/>
      <c r="T11" s="81">
        <v>182.24</v>
      </c>
      <c r="U11" s="81"/>
      <c r="V11" s="81">
        <v>65.48</v>
      </c>
      <c r="W11" s="42"/>
      <c r="AW11" s="12"/>
    </row>
    <row r="12" spans="2:53" ht="20.100000000000001" customHeight="1" x14ac:dyDescent="0.45">
      <c r="B12" s="10"/>
      <c r="C12" s="17" t="s">
        <v>18</v>
      </c>
      <c r="D12" s="81">
        <v>1492.63</v>
      </c>
      <c r="E12" s="81"/>
      <c r="F12" s="81">
        <v>246.23</v>
      </c>
      <c r="G12" s="81"/>
      <c r="H12" s="81">
        <v>271.27999999999997</v>
      </c>
      <c r="I12" s="81"/>
      <c r="J12" s="81">
        <v>250.53</v>
      </c>
      <c r="K12" s="81"/>
      <c r="L12" s="81">
        <v>284.8</v>
      </c>
      <c r="M12" s="82"/>
      <c r="N12" s="81">
        <v>280.76</v>
      </c>
      <c r="O12" s="81"/>
      <c r="P12" s="81">
        <v>104.93</v>
      </c>
      <c r="Q12" s="81"/>
      <c r="R12" s="81">
        <v>46.31</v>
      </c>
      <c r="S12" s="81"/>
      <c r="T12" s="81">
        <v>7.79</v>
      </c>
      <c r="U12" s="81"/>
      <c r="V12" s="81" t="s">
        <v>56</v>
      </c>
      <c r="W12" s="42"/>
      <c r="AW12" s="12"/>
    </row>
    <row r="13" spans="2:53" ht="20.100000000000001" customHeight="1" x14ac:dyDescent="0.45">
      <c r="B13" s="13"/>
      <c r="C13" s="16" t="s">
        <v>4</v>
      </c>
      <c r="D13" s="81">
        <v>6329.89</v>
      </c>
      <c r="E13" s="81"/>
      <c r="F13" s="81">
        <v>521.82000000000005</v>
      </c>
      <c r="G13" s="81"/>
      <c r="H13" s="81">
        <v>437.38</v>
      </c>
      <c r="I13" s="81"/>
      <c r="J13" s="81">
        <v>841.89</v>
      </c>
      <c r="K13" s="81"/>
      <c r="L13" s="81">
        <v>1096.74</v>
      </c>
      <c r="M13" s="81"/>
      <c r="N13" s="81">
        <v>2004.87</v>
      </c>
      <c r="O13" s="81"/>
      <c r="P13" s="81">
        <v>968.26</v>
      </c>
      <c r="Q13" s="81"/>
      <c r="R13" s="81">
        <v>432.38</v>
      </c>
      <c r="S13" s="81"/>
      <c r="T13" s="81">
        <v>18.63</v>
      </c>
      <c r="U13" s="81"/>
      <c r="V13" s="81">
        <v>7.92</v>
      </c>
      <c r="W13" s="7"/>
      <c r="AW13" s="12"/>
    </row>
    <row r="14" spans="2:53" ht="20.100000000000001" customHeight="1" x14ac:dyDescent="0.45">
      <c r="B14" s="13"/>
      <c r="C14" s="16" t="s">
        <v>5</v>
      </c>
      <c r="D14" s="81">
        <v>3894.64</v>
      </c>
      <c r="E14" s="81"/>
      <c r="F14" s="81">
        <v>177.26</v>
      </c>
      <c r="G14" s="81"/>
      <c r="H14" s="81">
        <v>98.49</v>
      </c>
      <c r="I14" s="81"/>
      <c r="J14" s="81">
        <v>270.77</v>
      </c>
      <c r="K14" s="81"/>
      <c r="L14" s="81">
        <v>522.05999999999995</v>
      </c>
      <c r="M14" s="81"/>
      <c r="N14" s="81">
        <v>1295.67</v>
      </c>
      <c r="O14" s="81"/>
      <c r="P14" s="81">
        <v>971.33</v>
      </c>
      <c r="Q14" s="81"/>
      <c r="R14" s="81">
        <v>527.25</v>
      </c>
      <c r="S14" s="81"/>
      <c r="T14" s="81">
        <v>15.36</v>
      </c>
      <c r="U14" s="81"/>
      <c r="V14" s="81">
        <v>16.45</v>
      </c>
      <c r="W14" s="7"/>
      <c r="AW14" s="12"/>
    </row>
    <row r="15" spans="2:53" ht="20.100000000000001" customHeight="1" x14ac:dyDescent="0.45">
      <c r="B15" s="13"/>
      <c r="C15" s="16" t="s">
        <v>6</v>
      </c>
      <c r="D15" s="81">
        <v>3952.45</v>
      </c>
      <c r="E15" s="81"/>
      <c r="F15" s="81">
        <v>200.21</v>
      </c>
      <c r="G15" s="81"/>
      <c r="H15" s="81">
        <v>66.13</v>
      </c>
      <c r="I15" s="81"/>
      <c r="J15" s="81">
        <v>195.03</v>
      </c>
      <c r="K15" s="81"/>
      <c r="L15" s="81">
        <v>414.76</v>
      </c>
      <c r="M15" s="81"/>
      <c r="N15" s="81">
        <v>1151.83</v>
      </c>
      <c r="O15" s="81"/>
      <c r="P15" s="81">
        <v>953.76</v>
      </c>
      <c r="Q15" s="81"/>
      <c r="R15" s="81">
        <v>927.29</v>
      </c>
      <c r="S15" s="81"/>
      <c r="T15" s="81">
        <v>38.35</v>
      </c>
      <c r="U15" s="81"/>
      <c r="V15" s="81">
        <v>5.09</v>
      </c>
      <c r="W15" s="7"/>
      <c r="AW15" s="12"/>
    </row>
    <row r="16" spans="2:53" ht="20.100000000000001" customHeight="1" x14ac:dyDescent="0.45">
      <c r="B16" s="13"/>
      <c r="C16" s="16" t="s">
        <v>7</v>
      </c>
      <c r="D16" s="81">
        <v>2204.91</v>
      </c>
      <c r="E16" s="81"/>
      <c r="F16" s="81">
        <v>181.74</v>
      </c>
      <c r="G16" s="81"/>
      <c r="H16" s="81">
        <v>4.26</v>
      </c>
      <c r="I16" s="81"/>
      <c r="J16" s="81">
        <v>41.55</v>
      </c>
      <c r="K16" s="81"/>
      <c r="L16" s="81">
        <v>122.86</v>
      </c>
      <c r="M16" s="81"/>
      <c r="N16" s="81">
        <v>540</v>
      </c>
      <c r="O16" s="81"/>
      <c r="P16" s="81">
        <v>548.98</v>
      </c>
      <c r="Q16" s="81"/>
      <c r="R16" s="81">
        <v>688.7</v>
      </c>
      <c r="S16" s="81"/>
      <c r="T16" s="81">
        <v>56.71</v>
      </c>
      <c r="U16" s="81"/>
      <c r="V16" s="81">
        <v>20.11</v>
      </c>
      <c r="W16" s="7"/>
      <c r="AW16" s="12"/>
    </row>
    <row r="17" spans="2:53" ht="20.100000000000001" customHeight="1" x14ac:dyDescent="0.45">
      <c r="B17" s="13"/>
      <c r="C17" s="16" t="s">
        <v>8</v>
      </c>
      <c r="D17" s="81">
        <v>442.93</v>
      </c>
      <c r="E17" s="81"/>
      <c r="F17" s="81">
        <v>24.14</v>
      </c>
      <c r="G17" s="81"/>
      <c r="H17" s="81" t="s">
        <v>56</v>
      </c>
      <c r="I17" s="81"/>
      <c r="J17" s="81">
        <v>8.0399999999999991</v>
      </c>
      <c r="K17" s="81"/>
      <c r="L17" s="81">
        <v>8.0500000000000007</v>
      </c>
      <c r="M17" s="81"/>
      <c r="N17" s="81">
        <v>85.49</v>
      </c>
      <c r="O17" s="81"/>
      <c r="P17" s="81">
        <v>76.19</v>
      </c>
      <c r="Q17" s="81"/>
      <c r="R17" s="81">
        <v>201.44</v>
      </c>
      <c r="S17" s="81"/>
      <c r="T17" s="81">
        <v>35.520000000000003</v>
      </c>
      <c r="U17" s="81"/>
      <c r="V17" s="81">
        <v>4.0599999999999996</v>
      </c>
      <c r="W17" s="7"/>
      <c r="AW17" s="12"/>
    </row>
    <row r="18" spans="2:53" ht="20.100000000000001" customHeight="1" x14ac:dyDescent="0.45">
      <c r="B18" s="13"/>
      <c r="C18" s="16" t="s">
        <v>9</v>
      </c>
      <c r="D18" s="81">
        <v>150.58000000000001</v>
      </c>
      <c r="E18" s="81"/>
      <c r="F18" s="81">
        <v>3.98</v>
      </c>
      <c r="G18" s="81"/>
      <c r="H18" s="81" t="s">
        <v>56</v>
      </c>
      <c r="I18" s="81"/>
      <c r="J18" s="81" t="s">
        <v>56</v>
      </c>
      <c r="K18" s="81"/>
      <c r="L18" s="81">
        <v>8.35</v>
      </c>
      <c r="M18" s="81"/>
      <c r="N18" s="81">
        <v>28.75</v>
      </c>
      <c r="O18" s="81"/>
      <c r="P18" s="81">
        <v>37.130000000000003</v>
      </c>
      <c r="Q18" s="81"/>
      <c r="R18" s="81">
        <v>62.38</v>
      </c>
      <c r="S18" s="81"/>
      <c r="T18" s="81">
        <v>2.09</v>
      </c>
      <c r="U18" s="81"/>
      <c r="V18" s="81">
        <v>7.9</v>
      </c>
      <c r="W18" s="7"/>
      <c r="AW18" s="12"/>
    </row>
    <row r="19" spans="2:53" ht="22.5" customHeight="1" x14ac:dyDescent="0.45">
      <c r="B19" s="13"/>
      <c r="C19" s="16" t="s">
        <v>50</v>
      </c>
      <c r="D19" s="81">
        <v>23.51</v>
      </c>
      <c r="E19" s="81"/>
      <c r="F19" s="81" t="s">
        <v>56</v>
      </c>
      <c r="G19" s="81"/>
      <c r="H19" s="81" t="s">
        <v>56</v>
      </c>
      <c r="I19" s="81"/>
      <c r="J19" s="81" t="s">
        <v>56</v>
      </c>
      <c r="K19" s="81"/>
      <c r="L19" s="81" t="s">
        <v>56</v>
      </c>
      <c r="M19" s="81"/>
      <c r="N19" s="81" t="s">
        <v>56</v>
      </c>
      <c r="O19" s="81"/>
      <c r="P19" s="81">
        <v>8.1300000000000008</v>
      </c>
      <c r="Q19" s="81"/>
      <c r="R19" s="81">
        <v>3.63</v>
      </c>
      <c r="S19" s="81"/>
      <c r="T19" s="81">
        <v>7.81</v>
      </c>
      <c r="U19" s="81"/>
      <c r="V19" s="81">
        <v>3.94</v>
      </c>
      <c r="W19" s="7"/>
      <c r="AW19" s="12"/>
    </row>
    <row r="20" spans="2:53" ht="5.25" customHeight="1" x14ac:dyDescent="0.45">
      <c r="B20" s="13"/>
      <c r="C20" s="16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7"/>
      <c r="AW20" s="12"/>
    </row>
    <row r="21" spans="2:53" ht="21" customHeight="1" x14ac:dyDescent="0.45">
      <c r="B21" s="26" t="s">
        <v>25</v>
      </c>
      <c r="C21" s="30"/>
      <c r="D21" s="83"/>
      <c r="E21" s="83"/>
      <c r="F21" s="83"/>
      <c r="G21" s="83"/>
      <c r="H21" s="83"/>
      <c r="I21" s="83"/>
      <c r="J21" s="83"/>
      <c r="K21" s="83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7"/>
      <c r="AW21" s="12"/>
    </row>
    <row r="22" spans="2:53" ht="20.100000000000001" customHeight="1" x14ac:dyDescent="0.45">
      <c r="B22" s="28" t="s">
        <v>53</v>
      </c>
      <c r="C22" s="30"/>
      <c r="D22" s="80">
        <v>1276.4000000000001</v>
      </c>
      <c r="E22" s="80"/>
      <c r="F22" s="80">
        <v>21.44</v>
      </c>
      <c r="G22" s="80"/>
      <c r="H22" s="80">
        <v>46.83</v>
      </c>
      <c r="I22" s="80"/>
      <c r="J22" s="80">
        <v>54.03</v>
      </c>
      <c r="K22" s="80"/>
      <c r="L22" s="80">
        <v>90.98</v>
      </c>
      <c r="M22" s="80"/>
      <c r="N22" s="80">
        <v>273.63</v>
      </c>
      <c r="O22" s="80"/>
      <c r="P22" s="80">
        <v>378.74</v>
      </c>
      <c r="Q22" s="80"/>
      <c r="R22" s="80">
        <v>374.87</v>
      </c>
      <c r="S22" s="80"/>
      <c r="T22" s="80">
        <v>17.34</v>
      </c>
      <c r="U22" s="80"/>
      <c r="V22" s="80">
        <v>18.54</v>
      </c>
      <c r="W22" s="7"/>
      <c r="AW22" s="12"/>
    </row>
    <row r="23" spans="2:53" ht="20.100000000000001" customHeight="1" x14ac:dyDescent="0.45">
      <c r="B23" s="21"/>
      <c r="C23" s="17" t="s">
        <v>18</v>
      </c>
      <c r="D23" s="81">
        <v>40.81</v>
      </c>
      <c r="E23" s="81"/>
      <c r="F23" s="81" t="s">
        <v>56</v>
      </c>
      <c r="G23" s="81"/>
      <c r="H23" s="81">
        <v>6.98</v>
      </c>
      <c r="I23" s="81"/>
      <c r="J23" s="81">
        <v>5.83</v>
      </c>
      <c r="K23" s="81"/>
      <c r="L23" s="81">
        <v>3.53</v>
      </c>
      <c r="M23" s="81"/>
      <c r="N23" s="81">
        <v>10.06</v>
      </c>
      <c r="O23" s="81"/>
      <c r="P23" s="81">
        <v>5.97</v>
      </c>
      <c r="Q23" s="81"/>
      <c r="R23" s="81">
        <v>4.8099999999999996</v>
      </c>
      <c r="S23" s="81"/>
      <c r="T23" s="81">
        <v>3.63</v>
      </c>
      <c r="U23" s="81"/>
      <c r="V23" s="81" t="s">
        <v>56</v>
      </c>
      <c r="W23" s="7"/>
      <c r="AW23" s="12"/>
    </row>
    <row r="24" spans="2:53" ht="20.100000000000001" customHeight="1" x14ac:dyDescent="0.45">
      <c r="B24" s="13"/>
      <c r="C24" s="16" t="s">
        <v>4</v>
      </c>
      <c r="D24" s="81">
        <v>360.02</v>
      </c>
      <c r="E24" s="81"/>
      <c r="F24" s="81">
        <v>10.91</v>
      </c>
      <c r="G24" s="81"/>
      <c r="H24" s="81">
        <v>12.75</v>
      </c>
      <c r="I24" s="81"/>
      <c r="J24" s="81">
        <v>29.99</v>
      </c>
      <c r="K24" s="81"/>
      <c r="L24" s="81">
        <v>47.03</v>
      </c>
      <c r="M24" s="81"/>
      <c r="N24" s="81">
        <v>118</v>
      </c>
      <c r="O24" s="81"/>
      <c r="P24" s="81">
        <v>85.55</v>
      </c>
      <c r="Q24" s="81"/>
      <c r="R24" s="81">
        <v>51.83</v>
      </c>
      <c r="S24" s="81"/>
      <c r="T24" s="81" t="s">
        <v>56</v>
      </c>
      <c r="U24" s="81"/>
      <c r="V24" s="81">
        <v>3.96</v>
      </c>
      <c r="W24" s="7"/>
      <c r="AW24" s="11"/>
    </row>
    <row r="25" spans="2:53" ht="20.100000000000001" customHeight="1" x14ac:dyDescent="0.45">
      <c r="B25" s="13"/>
      <c r="C25" s="16" t="s">
        <v>5</v>
      </c>
      <c r="D25" s="81">
        <v>301.45</v>
      </c>
      <c r="E25" s="81"/>
      <c r="F25" s="81">
        <v>5.43</v>
      </c>
      <c r="G25" s="81"/>
      <c r="H25" s="81">
        <v>13.06</v>
      </c>
      <c r="I25" s="81"/>
      <c r="J25" s="81">
        <v>7.9</v>
      </c>
      <c r="K25" s="81"/>
      <c r="L25" s="81">
        <v>27.58</v>
      </c>
      <c r="M25" s="81"/>
      <c r="N25" s="81">
        <v>69.709999999999994</v>
      </c>
      <c r="O25" s="81"/>
      <c r="P25" s="81">
        <v>112.77</v>
      </c>
      <c r="Q25" s="81"/>
      <c r="R25" s="81">
        <v>65</v>
      </c>
      <c r="S25" s="81"/>
      <c r="T25" s="81" t="s">
        <v>56</v>
      </c>
      <c r="U25" s="81"/>
      <c r="V25" s="81" t="s">
        <v>56</v>
      </c>
      <c r="W25" s="7"/>
      <c r="AW25" s="11"/>
    </row>
    <row r="26" spans="2:53" ht="20.100000000000001" customHeight="1" x14ac:dyDescent="0.45">
      <c r="B26" s="13"/>
      <c r="C26" s="16" t="s">
        <v>6</v>
      </c>
      <c r="D26" s="81">
        <v>372.27</v>
      </c>
      <c r="E26" s="81"/>
      <c r="F26" s="81" t="s">
        <v>56</v>
      </c>
      <c r="G26" s="81"/>
      <c r="H26" s="81">
        <v>8.93</v>
      </c>
      <c r="I26" s="81"/>
      <c r="J26" s="81">
        <v>4.8499999999999996</v>
      </c>
      <c r="K26" s="81"/>
      <c r="L26" s="81">
        <v>7.95</v>
      </c>
      <c r="M26" s="81"/>
      <c r="N26" s="81">
        <v>71.92</v>
      </c>
      <c r="O26" s="81"/>
      <c r="P26" s="81">
        <v>136.27000000000001</v>
      </c>
      <c r="Q26" s="81"/>
      <c r="R26" s="81">
        <v>138.19999999999999</v>
      </c>
      <c r="S26" s="81"/>
      <c r="T26" s="81">
        <v>4.1500000000000004</v>
      </c>
      <c r="U26" s="81"/>
      <c r="V26" s="81" t="s">
        <v>56</v>
      </c>
      <c r="W26" s="7"/>
      <c r="AW26" s="11"/>
    </row>
    <row r="27" spans="2:53" ht="20.100000000000001" customHeight="1" x14ac:dyDescent="0.45">
      <c r="B27" s="13"/>
      <c r="C27" s="16" t="s">
        <v>7</v>
      </c>
      <c r="D27" s="81">
        <v>154.88</v>
      </c>
      <c r="E27" s="81"/>
      <c r="F27" s="81">
        <v>1.01</v>
      </c>
      <c r="G27" s="81"/>
      <c r="H27" s="81">
        <v>5.1100000000000003</v>
      </c>
      <c r="I27" s="81"/>
      <c r="J27" s="81">
        <v>5.47</v>
      </c>
      <c r="K27" s="81"/>
      <c r="L27" s="81">
        <v>4.88</v>
      </c>
      <c r="M27" s="81"/>
      <c r="N27" s="81">
        <v>3.94</v>
      </c>
      <c r="O27" s="81"/>
      <c r="P27" s="81">
        <v>38.19</v>
      </c>
      <c r="Q27" s="81"/>
      <c r="R27" s="81">
        <v>91.25</v>
      </c>
      <c r="S27" s="81"/>
      <c r="T27" s="81">
        <v>4.0199999999999996</v>
      </c>
      <c r="U27" s="81"/>
      <c r="V27" s="81">
        <v>1.01</v>
      </c>
      <c r="W27" s="7"/>
      <c r="AW27" s="11"/>
    </row>
    <row r="28" spans="2:53" ht="20.100000000000001" customHeight="1" x14ac:dyDescent="0.45">
      <c r="B28" s="13"/>
      <c r="C28" s="16" t="s">
        <v>8</v>
      </c>
      <c r="D28" s="81">
        <v>19.91</v>
      </c>
      <c r="E28" s="81"/>
      <c r="F28" s="81">
        <v>4.09</v>
      </c>
      <c r="G28" s="81"/>
      <c r="H28" s="81" t="s">
        <v>56</v>
      </c>
      <c r="I28" s="81"/>
      <c r="J28" s="81" t="s">
        <v>56</v>
      </c>
      <c r="K28" s="81"/>
      <c r="L28" s="81" t="s">
        <v>56</v>
      </c>
      <c r="M28" s="81"/>
      <c r="N28" s="81" t="s">
        <v>56</v>
      </c>
      <c r="O28" s="81"/>
      <c r="P28" s="81" t="s">
        <v>56</v>
      </c>
      <c r="Q28" s="81"/>
      <c r="R28" s="81">
        <v>11.56</v>
      </c>
      <c r="S28" s="81"/>
      <c r="T28" s="81" t="s">
        <v>56</v>
      </c>
      <c r="U28" s="81"/>
      <c r="V28" s="81">
        <v>4.26</v>
      </c>
      <c r="W28" s="7"/>
      <c r="AW28" s="11"/>
    </row>
    <row r="29" spans="2:53" ht="20.100000000000001" customHeight="1" x14ac:dyDescent="0.45">
      <c r="B29" s="13"/>
      <c r="C29" s="16" t="s">
        <v>9</v>
      </c>
      <c r="D29" s="81">
        <v>18.29</v>
      </c>
      <c r="E29" s="81"/>
      <c r="F29" s="81" t="s">
        <v>56</v>
      </c>
      <c r="G29" s="81"/>
      <c r="H29" s="81" t="s">
        <v>56</v>
      </c>
      <c r="I29" s="81"/>
      <c r="J29" s="81" t="s">
        <v>56</v>
      </c>
      <c r="K29" s="81"/>
      <c r="L29" s="81" t="s">
        <v>56</v>
      </c>
      <c r="M29" s="81"/>
      <c r="N29" s="81" t="s">
        <v>56</v>
      </c>
      <c r="O29" s="81"/>
      <c r="P29" s="81" t="s">
        <v>56</v>
      </c>
      <c r="Q29" s="81"/>
      <c r="R29" s="81">
        <v>12.24</v>
      </c>
      <c r="S29" s="81"/>
      <c r="T29" s="81">
        <v>1</v>
      </c>
      <c r="U29" s="81"/>
      <c r="V29" s="81">
        <v>5.05</v>
      </c>
      <c r="W29" s="7"/>
      <c r="AW29" s="11"/>
    </row>
    <row r="30" spans="2:53" ht="20.100000000000001" customHeight="1" x14ac:dyDescent="0.45">
      <c r="B30" s="13"/>
      <c r="C30" s="16" t="s">
        <v>50</v>
      </c>
      <c r="D30" s="81">
        <v>8.8000000000000007</v>
      </c>
      <c r="E30" s="81"/>
      <c r="F30" s="81" t="s">
        <v>56</v>
      </c>
      <c r="G30" s="81"/>
      <c r="H30" s="81" t="s">
        <v>56</v>
      </c>
      <c r="I30" s="81"/>
      <c r="J30" s="81" t="s">
        <v>56</v>
      </c>
      <c r="K30" s="81"/>
      <c r="L30" s="81" t="s">
        <v>56</v>
      </c>
      <c r="M30" s="81"/>
      <c r="N30" s="81" t="s">
        <v>56</v>
      </c>
      <c r="O30" s="81"/>
      <c r="P30" s="81" t="s">
        <v>56</v>
      </c>
      <c r="Q30" s="81"/>
      <c r="R30" s="81" t="s">
        <v>56</v>
      </c>
      <c r="S30" s="81"/>
      <c r="T30" s="81">
        <v>4.54</v>
      </c>
      <c r="U30" s="81"/>
      <c r="V30" s="81">
        <v>4.26</v>
      </c>
      <c r="W30" s="7"/>
      <c r="X30" s="7"/>
      <c r="AW30" s="11"/>
    </row>
    <row r="31" spans="2:53" s="7" customFormat="1" ht="5.25" customHeight="1" x14ac:dyDescent="0.3">
      <c r="D31" s="13"/>
      <c r="E31" s="13"/>
      <c r="F31" s="13"/>
      <c r="G31" s="13"/>
      <c r="H31" s="13"/>
      <c r="I31" s="13"/>
      <c r="J31" s="13"/>
      <c r="AW31" s="11"/>
      <c r="AX31" s="2"/>
      <c r="AY31" s="2"/>
      <c r="AZ31" s="2"/>
      <c r="BA31" s="2"/>
    </row>
    <row r="32" spans="2:53" ht="21" customHeight="1" x14ac:dyDescent="0.45"/>
    <row r="33" spans="23:23" ht="21" customHeight="1" x14ac:dyDescent="0.45">
      <c r="W33" s="37"/>
    </row>
    <row r="42" spans="23:23" ht="21" customHeight="1" x14ac:dyDescent="0.45"/>
  </sheetData>
  <mergeCells count="19">
    <mergeCell ref="F5:G8"/>
    <mergeCell ref="J6:K8"/>
    <mergeCell ref="L6:M8"/>
    <mergeCell ref="H8:I8"/>
    <mergeCell ref="H6:I6"/>
    <mergeCell ref="H7:I7"/>
    <mergeCell ref="H5:W5"/>
    <mergeCell ref="N6:O8"/>
    <mergeCell ref="P6:Q8"/>
    <mergeCell ref="R6:S8"/>
    <mergeCell ref="T6:U8"/>
    <mergeCell ref="V6:W6"/>
    <mergeCell ref="V7:W7"/>
    <mergeCell ref="V8:W8"/>
    <mergeCell ref="B5:C5"/>
    <mergeCell ref="B6:C6"/>
    <mergeCell ref="B7:C7"/>
    <mergeCell ref="B8:C8"/>
    <mergeCell ref="D5:E8"/>
  </mergeCells>
  <pageMargins left="0.31496062992125984" right="0.31496062992125984" top="0.39370078740157483" bottom="0.70866141732283472" header="0.19685039370078741" footer="0.19685039370078741"/>
  <pageSetup paperSize="9" scale="89" orientation="landscape" r:id="rId1"/>
  <headerFooter alignWithMargins="0"/>
  <rowBreaks count="1" manualBreakCount="1">
    <brk id="33" max="16383" man="1"/>
  </rowBreaks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AV43"/>
  <sheetViews>
    <sheetView topLeftCell="A21" workbookViewId="0">
      <selection activeCell="W35" sqref="W35"/>
    </sheetView>
  </sheetViews>
  <sheetFormatPr defaultRowHeight="21" x14ac:dyDescent="0.45"/>
  <cols>
    <col min="1" max="1" width="6.83203125" style="2" customWidth="1"/>
    <col min="2" max="2" width="4" style="2" customWidth="1"/>
    <col min="3" max="3" width="48.83203125" style="2" customWidth="1"/>
    <col min="4" max="4" width="13" style="2" customWidth="1"/>
    <col min="5" max="5" width="3" style="2" customWidth="1"/>
    <col min="6" max="6" width="12.83203125" style="2" customWidth="1"/>
    <col min="7" max="7" width="1.83203125" style="2" customWidth="1"/>
    <col min="8" max="8" width="13" style="2" customWidth="1"/>
    <col min="9" max="9" width="1.83203125" style="2" customWidth="1"/>
    <col min="10" max="10" width="12.83203125" style="2" customWidth="1"/>
    <col min="11" max="11" width="1.83203125" style="2" customWidth="1"/>
    <col min="12" max="12" width="12.33203125" style="2" customWidth="1"/>
    <col min="13" max="13" width="1.83203125" style="2" customWidth="1"/>
    <col min="14" max="14" width="15.33203125" style="2" customWidth="1"/>
    <col min="15" max="15" width="1.83203125" style="2" customWidth="1"/>
    <col min="16" max="16" width="12.6640625" style="2" customWidth="1"/>
    <col min="17" max="17" width="1.83203125" style="2" customWidth="1"/>
    <col min="18" max="18" width="13.33203125" style="2" customWidth="1"/>
    <col min="19" max="19" width="1.83203125" style="2" customWidth="1"/>
    <col min="20" max="20" width="13.33203125" style="2" customWidth="1"/>
    <col min="21" max="21" width="2" style="2" customWidth="1"/>
    <col min="22" max="22" width="13.83203125" style="2" customWidth="1"/>
    <col min="23" max="23" width="3.33203125" style="2" customWidth="1"/>
    <col min="24" max="25" width="9.33203125" style="2"/>
    <col min="26" max="48" width="9.33203125" style="3"/>
    <col min="49" max="16384" width="9.33203125" style="2"/>
  </cols>
  <sheetData>
    <row r="2" spans="2:23" ht="23.1" customHeight="1" x14ac:dyDescent="0.45">
      <c r="C2" s="4" t="s">
        <v>35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23" s="5" customFormat="1" ht="23.1" customHeight="1" x14ac:dyDescent="0.3">
      <c r="C3" s="34" t="s">
        <v>41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2:23" ht="5.0999999999999996" customHeight="1" x14ac:dyDescent="0.4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ht="21.75" customHeight="1" x14ac:dyDescent="0.45">
      <c r="B5" s="122" t="s">
        <v>36</v>
      </c>
      <c r="C5" s="123"/>
      <c r="D5" s="101" t="s">
        <v>27</v>
      </c>
      <c r="E5" s="102"/>
      <c r="F5" s="101" t="s">
        <v>29</v>
      </c>
      <c r="G5" s="102"/>
      <c r="H5" s="150" t="s">
        <v>22</v>
      </c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</row>
    <row r="6" spans="2:23" ht="21.75" customHeight="1" x14ac:dyDescent="0.45">
      <c r="B6" s="122" t="s">
        <v>39</v>
      </c>
      <c r="C6" s="123"/>
      <c r="D6" s="103"/>
      <c r="E6" s="104"/>
      <c r="F6" s="103"/>
      <c r="G6" s="104"/>
      <c r="H6" s="114" t="s">
        <v>16</v>
      </c>
      <c r="I6" s="115"/>
      <c r="J6" s="101" t="s">
        <v>0</v>
      </c>
      <c r="K6" s="102"/>
      <c r="L6" s="101" t="s">
        <v>1</v>
      </c>
      <c r="M6" s="102"/>
      <c r="N6" s="101" t="s">
        <v>2</v>
      </c>
      <c r="O6" s="102"/>
      <c r="P6" s="101" t="s">
        <v>3</v>
      </c>
      <c r="Q6" s="102"/>
      <c r="R6" s="101" t="s">
        <v>23</v>
      </c>
      <c r="S6" s="102"/>
      <c r="T6" s="101" t="s">
        <v>24</v>
      </c>
      <c r="U6" s="149"/>
      <c r="V6" s="140">
        <v>1000001</v>
      </c>
      <c r="W6" s="141"/>
    </row>
    <row r="7" spans="2:23" ht="21.75" customHeight="1" x14ac:dyDescent="0.45">
      <c r="B7" s="122" t="s">
        <v>37</v>
      </c>
      <c r="C7" s="123"/>
      <c r="D7" s="103"/>
      <c r="E7" s="104"/>
      <c r="F7" s="103"/>
      <c r="G7" s="104"/>
      <c r="H7" s="118" t="s">
        <v>11</v>
      </c>
      <c r="I7" s="119"/>
      <c r="J7" s="103"/>
      <c r="K7" s="104"/>
      <c r="L7" s="103"/>
      <c r="M7" s="104"/>
      <c r="N7" s="103"/>
      <c r="O7" s="104"/>
      <c r="P7" s="103"/>
      <c r="Q7" s="104"/>
      <c r="R7" s="103"/>
      <c r="S7" s="104"/>
      <c r="T7" s="103"/>
      <c r="U7" s="138"/>
      <c r="V7" s="142" t="s">
        <v>12</v>
      </c>
      <c r="W7" s="141"/>
    </row>
    <row r="8" spans="2:23" ht="21.75" customHeight="1" x14ac:dyDescent="0.45">
      <c r="B8" s="124" t="s">
        <v>38</v>
      </c>
      <c r="C8" s="125"/>
      <c r="D8" s="105"/>
      <c r="E8" s="106"/>
      <c r="F8" s="126"/>
      <c r="G8" s="127"/>
      <c r="H8" s="116">
        <v>5001</v>
      </c>
      <c r="I8" s="117"/>
      <c r="J8" s="105"/>
      <c r="K8" s="106"/>
      <c r="L8" s="105"/>
      <c r="M8" s="106"/>
      <c r="N8" s="105"/>
      <c r="O8" s="106"/>
      <c r="P8" s="105"/>
      <c r="Q8" s="106"/>
      <c r="R8" s="105"/>
      <c r="S8" s="106"/>
      <c r="T8" s="105"/>
      <c r="U8" s="139"/>
      <c r="V8" s="143" t="s">
        <v>49</v>
      </c>
      <c r="W8" s="144"/>
    </row>
    <row r="9" spans="2:23" ht="5.0999999999999996" customHeight="1" x14ac:dyDescent="0.45">
      <c r="B9" s="7"/>
      <c r="C9" s="22"/>
      <c r="D9" s="19"/>
      <c r="E9" s="19"/>
      <c r="F9" s="8"/>
      <c r="G9" s="8"/>
      <c r="H9" s="8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2:23" ht="21" customHeight="1" x14ac:dyDescent="0.45">
      <c r="B10" s="32" t="s">
        <v>33</v>
      </c>
      <c r="C10" s="30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6"/>
      <c r="T10" s="39"/>
      <c r="U10" s="36"/>
      <c r="V10" s="39"/>
      <c r="W10" s="7"/>
    </row>
    <row r="11" spans="2:23" ht="17.25" customHeight="1" x14ac:dyDescent="0.45">
      <c r="B11" s="28" t="s">
        <v>54</v>
      </c>
      <c r="C11" s="30"/>
      <c r="D11" s="92">
        <v>141.08000000000001</v>
      </c>
      <c r="E11" s="93"/>
      <c r="F11" s="92">
        <v>8.1199999999999992</v>
      </c>
      <c r="G11" s="93"/>
      <c r="H11" s="92">
        <v>12</v>
      </c>
      <c r="I11" s="93"/>
      <c r="J11" s="92">
        <v>27.05</v>
      </c>
      <c r="K11" s="93"/>
      <c r="L11" s="92">
        <v>24.28</v>
      </c>
      <c r="M11" s="93"/>
      <c r="N11" s="92">
        <v>32.15</v>
      </c>
      <c r="O11" s="93"/>
      <c r="P11" s="92">
        <v>8.93</v>
      </c>
      <c r="Q11" s="93"/>
      <c r="R11" s="92">
        <v>24.69</v>
      </c>
      <c r="S11" s="93"/>
      <c r="T11" s="92">
        <v>3.86</v>
      </c>
      <c r="U11" s="93"/>
      <c r="V11" s="92" t="s">
        <v>56</v>
      </c>
      <c r="W11" s="3"/>
    </row>
    <row r="12" spans="2:23" ht="18.95" customHeight="1" x14ac:dyDescent="0.45">
      <c r="B12" s="29"/>
      <c r="C12" s="31" t="s">
        <v>18</v>
      </c>
      <c r="D12" s="92">
        <v>87.69</v>
      </c>
      <c r="E12" s="93"/>
      <c r="F12" s="92">
        <v>4.12</v>
      </c>
      <c r="G12" s="93"/>
      <c r="H12" s="92">
        <v>12</v>
      </c>
      <c r="I12" s="93"/>
      <c r="J12" s="92">
        <v>26.04</v>
      </c>
      <c r="K12" s="93"/>
      <c r="L12" s="92">
        <v>17.04</v>
      </c>
      <c r="M12" s="94"/>
      <c r="N12" s="92">
        <v>20.41</v>
      </c>
      <c r="O12" s="93"/>
      <c r="P12" s="92">
        <v>4.01</v>
      </c>
      <c r="Q12" s="93"/>
      <c r="R12" s="92">
        <v>4.07</v>
      </c>
      <c r="S12" s="93"/>
      <c r="T12" s="92" t="s">
        <v>56</v>
      </c>
      <c r="U12" s="93"/>
      <c r="V12" s="92" t="s">
        <v>56</v>
      </c>
      <c r="W12" s="3"/>
    </row>
    <row r="13" spans="2:23" ht="18" customHeight="1" x14ac:dyDescent="0.45">
      <c r="B13" s="7"/>
      <c r="C13" s="18" t="s">
        <v>4</v>
      </c>
      <c r="D13" s="93">
        <v>44.5</v>
      </c>
      <c r="E13" s="93"/>
      <c r="F13" s="93">
        <v>4.01</v>
      </c>
      <c r="G13" s="93"/>
      <c r="H13" s="93" t="s">
        <v>56</v>
      </c>
      <c r="I13" s="93"/>
      <c r="J13" s="93">
        <v>1</v>
      </c>
      <c r="K13" s="93"/>
      <c r="L13" s="93">
        <v>6.23</v>
      </c>
      <c r="M13" s="93"/>
      <c r="N13" s="93">
        <v>11.74</v>
      </c>
      <c r="O13" s="93"/>
      <c r="P13" s="93">
        <v>4.92</v>
      </c>
      <c r="Q13" s="93"/>
      <c r="R13" s="93">
        <v>16.600000000000001</v>
      </c>
      <c r="S13" s="93"/>
      <c r="T13" s="93" t="s">
        <v>56</v>
      </c>
      <c r="U13" s="93"/>
      <c r="V13" s="93" t="s">
        <v>56</v>
      </c>
      <c r="W13" s="3"/>
    </row>
    <row r="14" spans="2:23" ht="18" customHeight="1" x14ac:dyDescent="0.45">
      <c r="B14" s="7"/>
      <c r="C14" s="18" t="s">
        <v>5</v>
      </c>
      <c r="D14" s="93">
        <v>4.8600000000000003</v>
      </c>
      <c r="E14" s="93"/>
      <c r="F14" s="93" t="s">
        <v>56</v>
      </c>
      <c r="G14" s="93"/>
      <c r="H14" s="93" t="s">
        <v>56</v>
      </c>
      <c r="I14" s="93"/>
      <c r="J14" s="93" t="s">
        <v>56</v>
      </c>
      <c r="K14" s="93"/>
      <c r="L14" s="93">
        <v>1</v>
      </c>
      <c r="M14" s="93"/>
      <c r="N14" s="93" t="s">
        <v>56</v>
      </c>
      <c r="O14" s="93"/>
      <c r="P14" s="93" t="s">
        <v>56</v>
      </c>
      <c r="Q14" s="93"/>
      <c r="R14" s="93" t="s">
        <v>56</v>
      </c>
      <c r="S14" s="93"/>
      <c r="T14" s="93">
        <v>3.86</v>
      </c>
      <c r="U14" s="93"/>
      <c r="V14" s="93" t="s">
        <v>56</v>
      </c>
      <c r="W14" s="3"/>
    </row>
    <row r="15" spans="2:23" ht="18" customHeight="1" x14ac:dyDescent="0.45">
      <c r="B15" s="7"/>
      <c r="C15" s="18" t="s">
        <v>6</v>
      </c>
      <c r="D15" s="93">
        <v>2.02</v>
      </c>
      <c r="E15" s="93"/>
      <c r="F15" s="93" t="s">
        <v>56</v>
      </c>
      <c r="G15" s="93"/>
      <c r="H15" s="93" t="s">
        <v>56</v>
      </c>
      <c r="I15" s="93"/>
      <c r="J15" s="93" t="s">
        <v>56</v>
      </c>
      <c r="K15" s="93"/>
      <c r="L15" s="93" t="s">
        <v>56</v>
      </c>
      <c r="M15" s="93"/>
      <c r="N15" s="93" t="s">
        <v>56</v>
      </c>
      <c r="O15" s="93"/>
      <c r="P15" s="93" t="s">
        <v>56</v>
      </c>
      <c r="Q15" s="93"/>
      <c r="R15" s="93">
        <v>2.02</v>
      </c>
      <c r="S15" s="93"/>
      <c r="T15" s="93" t="s">
        <v>56</v>
      </c>
      <c r="U15" s="93"/>
      <c r="V15" s="93" t="s">
        <v>56</v>
      </c>
      <c r="W15" s="3"/>
    </row>
    <row r="16" spans="2:23" ht="18" customHeight="1" x14ac:dyDescent="0.45">
      <c r="B16" s="7"/>
      <c r="C16" s="18" t="s">
        <v>7</v>
      </c>
      <c r="D16" s="93">
        <v>1</v>
      </c>
      <c r="E16" s="93"/>
      <c r="F16" s="93" t="s">
        <v>56</v>
      </c>
      <c r="G16" s="93"/>
      <c r="H16" s="93" t="s">
        <v>56</v>
      </c>
      <c r="I16" s="93"/>
      <c r="J16" s="93" t="s">
        <v>56</v>
      </c>
      <c r="K16" s="93"/>
      <c r="L16" s="93" t="s">
        <v>56</v>
      </c>
      <c r="M16" s="93"/>
      <c r="N16" s="93" t="s">
        <v>56</v>
      </c>
      <c r="O16" s="93"/>
      <c r="P16" s="93" t="s">
        <v>56</v>
      </c>
      <c r="Q16" s="93"/>
      <c r="R16" s="93">
        <v>1</v>
      </c>
      <c r="S16" s="93"/>
      <c r="T16" s="93" t="s">
        <v>56</v>
      </c>
      <c r="U16" s="93"/>
      <c r="V16" s="93" t="s">
        <v>56</v>
      </c>
      <c r="W16" s="3"/>
    </row>
    <row r="17" spans="2:23" ht="18" customHeight="1" x14ac:dyDescent="0.45">
      <c r="B17" s="7"/>
      <c r="C17" s="18" t="s">
        <v>8</v>
      </c>
      <c r="D17" s="93">
        <v>1</v>
      </c>
      <c r="E17" s="93"/>
      <c r="F17" s="93" t="s">
        <v>56</v>
      </c>
      <c r="G17" s="93"/>
      <c r="H17" s="93" t="s">
        <v>56</v>
      </c>
      <c r="I17" s="93"/>
      <c r="J17" s="93" t="s">
        <v>56</v>
      </c>
      <c r="K17" s="93"/>
      <c r="L17" s="93" t="s">
        <v>56</v>
      </c>
      <c r="M17" s="93"/>
      <c r="N17" s="93" t="s">
        <v>56</v>
      </c>
      <c r="O17" s="93"/>
      <c r="P17" s="93" t="s">
        <v>56</v>
      </c>
      <c r="Q17" s="93"/>
      <c r="R17" s="93">
        <v>1</v>
      </c>
      <c r="S17" s="93"/>
      <c r="T17" s="93" t="s">
        <v>56</v>
      </c>
      <c r="U17" s="93"/>
      <c r="V17" s="93" t="s">
        <v>56</v>
      </c>
      <c r="W17" s="3"/>
    </row>
    <row r="18" spans="2:23" ht="18" customHeight="1" x14ac:dyDescent="0.45">
      <c r="B18" s="7"/>
      <c r="C18" s="18" t="s">
        <v>9</v>
      </c>
      <c r="D18" s="93" t="s">
        <v>56</v>
      </c>
      <c r="E18" s="93"/>
      <c r="F18" s="93" t="s">
        <v>56</v>
      </c>
      <c r="G18" s="93"/>
      <c r="H18" s="93" t="s">
        <v>56</v>
      </c>
      <c r="I18" s="93"/>
      <c r="J18" s="93" t="s">
        <v>56</v>
      </c>
      <c r="K18" s="93"/>
      <c r="L18" s="93" t="s">
        <v>56</v>
      </c>
      <c r="M18" s="93"/>
      <c r="N18" s="93" t="s">
        <v>56</v>
      </c>
      <c r="O18" s="93"/>
      <c r="P18" s="93" t="s">
        <v>56</v>
      </c>
      <c r="Q18" s="93"/>
      <c r="R18" s="93" t="s">
        <v>56</v>
      </c>
      <c r="S18" s="93"/>
      <c r="T18" s="93" t="s">
        <v>56</v>
      </c>
      <c r="U18" s="93"/>
      <c r="V18" s="93" t="s">
        <v>56</v>
      </c>
      <c r="W18" s="3"/>
    </row>
    <row r="19" spans="2:23" ht="21" customHeight="1" x14ac:dyDescent="0.45">
      <c r="B19" s="7"/>
      <c r="C19" s="18" t="s">
        <v>50</v>
      </c>
      <c r="D19" s="93" t="s">
        <v>56</v>
      </c>
      <c r="E19" s="93"/>
      <c r="F19" s="93" t="s">
        <v>56</v>
      </c>
      <c r="G19" s="93"/>
      <c r="H19" s="93" t="s">
        <v>56</v>
      </c>
      <c r="I19" s="93"/>
      <c r="J19" s="93" t="s">
        <v>56</v>
      </c>
      <c r="K19" s="93"/>
      <c r="L19" s="93" t="s">
        <v>56</v>
      </c>
      <c r="M19" s="93"/>
      <c r="N19" s="93" t="s">
        <v>56</v>
      </c>
      <c r="O19" s="93"/>
      <c r="P19" s="93" t="s">
        <v>56</v>
      </c>
      <c r="Q19" s="93"/>
      <c r="R19" s="93" t="s">
        <v>56</v>
      </c>
      <c r="S19" s="93"/>
      <c r="T19" s="93" t="s">
        <v>56</v>
      </c>
      <c r="U19" s="93"/>
      <c r="V19" s="93" t="s">
        <v>56</v>
      </c>
      <c r="W19" s="3"/>
    </row>
    <row r="20" spans="2:23" ht="3.75" customHeight="1" x14ac:dyDescent="0.45">
      <c r="B20" s="7"/>
      <c r="C20" s="16"/>
      <c r="D20" s="95"/>
      <c r="E20" s="95"/>
      <c r="F20" s="95"/>
      <c r="G20" s="95"/>
      <c r="H20" s="95"/>
      <c r="I20" s="95"/>
      <c r="J20" s="95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7"/>
    </row>
    <row r="21" spans="2:23" ht="21" customHeight="1" x14ac:dyDescent="0.45">
      <c r="B21" s="33" t="s">
        <v>21</v>
      </c>
      <c r="C21" s="30"/>
      <c r="D21" s="95"/>
      <c r="E21" s="95"/>
      <c r="F21" s="95"/>
      <c r="G21" s="95"/>
      <c r="H21" s="95"/>
      <c r="I21" s="95"/>
      <c r="J21" s="95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7"/>
    </row>
    <row r="22" spans="2:23" ht="18" customHeight="1" x14ac:dyDescent="0.45">
      <c r="B22" s="28" t="s">
        <v>17</v>
      </c>
      <c r="C22" s="30"/>
      <c r="D22" s="97">
        <v>968.8</v>
      </c>
      <c r="E22" s="97"/>
      <c r="F22" s="97">
        <v>40.97</v>
      </c>
      <c r="G22" s="97"/>
      <c r="H22" s="97">
        <v>37.159999999999997</v>
      </c>
      <c r="I22" s="97"/>
      <c r="J22" s="97">
        <v>54.79</v>
      </c>
      <c r="K22" s="97"/>
      <c r="L22" s="97">
        <v>77.94</v>
      </c>
      <c r="M22" s="97"/>
      <c r="N22" s="97">
        <v>179.34</v>
      </c>
      <c r="O22" s="97"/>
      <c r="P22" s="97">
        <v>237.31</v>
      </c>
      <c r="Q22" s="97"/>
      <c r="R22" s="97">
        <v>307.32</v>
      </c>
      <c r="S22" s="97"/>
      <c r="T22" s="97">
        <v>28.9</v>
      </c>
      <c r="U22" s="97"/>
      <c r="V22" s="97">
        <v>5.07</v>
      </c>
      <c r="W22" s="38"/>
    </row>
    <row r="23" spans="2:23" ht="20.100000000000001" customHeight="1" x14ac:dyDescent="0.45">
      <c r="B23" s="29" t="s">
        <v>55</v>
      </c>
      <c r="C23" s="27"/>
      <c r="D23" s="93">
        <v>42.84</v>
      </c>
      <c r="E23" s="93"/>
      <c r="F23" s="93">
        <v>3.99</v>
      </c>
      <c r="G23" s="93"/>
      <c r="H23" s="93">
        <v>7.82</v>
      </c>
      <c r="I23" s="93"/>
      <c r="J23" s="93">
        <v>7.79</v>
      </c>
      <c r="K23" s="93"/>
      <c r="L23" s="93">
        <v>13.24</v>
      </c>
      <c r="M23" s="93"/>
      <c r="N23" s="93">
        <v>1.02</v>
      </c>
      <c r="O23" s="93"/>
      <c r="P23" s="93">
        <v>4.9400000000000004</v>
      </c>
      <c r="Q23" s="93"/>
      <c r="R23" s="93">
        <v>4.04</v>
      </c>
      <c r="S23" s="93"/>
      <c r="T23" s="93" t="s">
        <v>56</v>
      </c>
      <c r="U23" s="93"/>
      <c r="V23" s="93" t="s">
        <v>56</v>
      </c>
      <c r="W23" s="7"/>
    </row>
    <row r="24" spans="2:23" ht="18" customHeight="1" x14ac:dyDescent="0.45">
      <c r="B24" s="29"/>
      <c r="C24" s="31" t="s">
        <v>18</v>
      </c>
      <c r="D24" s="93">
        <v>196.4</v>
      </c>
      <c r="E24" s="93"/>
      <c r="F24" s="93">
        <v>8.34</v>
      </c>
      <c r="G24" s="93"/>
      <c r="H24" s="93">
        <v>8.5</v>
      </c>
      <c r="I24" s="93"/>
      <c r="J24" s="93">
        <v>18.11</v>
      </c>
      <c r="K24" s="93"/>
      <c r="L24" s="93">
        <v>24.34</v>
      </c>
      <c r="M24" s="93"/>
      <c r="N24" s="93">
        <v>53.15</v>
      </c>
      <c r="O24" s="93"/>
      <c r="P24" s="93">
        <v>59.25</v>
      </c>
      <c r="Q24" s="93"/>
      <c r="R24" s="93">
        <v>20.64</v>
      </c>
      <c r="S24" s="93"/>
      <c r="T24" s="93" t="s">
        <v>56</v>
      </c>
      <c r="U24" s="93"/>
      <c r="V24" s="93">
        <v>4.07</v>
      </c>
      <c r="W24" s="7"/>
    </row>
    <row r="25" spans="2:23" ht="17.25" customHeight="1" x14ac:dyDescent="0.45">
      <c r="B25" s="7"/>
      <c r="C25" s="18" t="s">
        <v>4</v>
      </c>
      <c r="D25" s="93">
        <v>214.36</v>
      </c>
      <c r="E25" s="93"/>
      <c r="F25" s="93" t="s">
        <v>56</v>
      </c>
      <c r="G25" s="93"/>
      <c r="H25" s="93">
        <v>8.7899999999999991</v>
      </c>
      <c r="I25" s="93"/>
      <c r="J25" s="93">
        <v>9.07</v>
      </c>
      <c r="K25" s="93"/>
      <c r="L25" s="93">
        <v>16.3</v>
      </c>
      <c r="M25" s="93"/>
      <c r="N25" s="93">
        <v>54.65</v>
      </c>
      <c r="O25" s="93"/>
      <c r="P25" s="93">
        <v>65.680000000000007</v>
      </c>
      <c r="Q25" s="93"/>
      <c r="R25" s="93">
        <v>55.93</v>
      </c>
      <c r="S25" s="93"/>
      <c r="T25" s="93">
        <v>3.94</v>
      </c>
      <c r="U25" s="93"/>
      <c r="V25" s="93" t="s">
        <v>56</v>
      </c>
      <c r="W25" s="7"/>
    </row>
    <row r="26" spans="2:23" ht="17.25" customHeight="1" x14ac:dyDescent="0.45">
      <c r="B26" s="7"/>
      <c r="C26" s="18" t="s">
        <v>5</v>
      </c>
      <c r="D26" s="93">
        <v>297.56</v>
      </c>
      <c r="E26" s="93"/>
      <c r="F26" s="93">
        <v>11.97</v>
      </c>
      <c r="G26" s="93"/>
      <c r="H26" s="93">
        <v>7.89</v>
      </c>
      <c r="I26" s="93"/>
      <c r="J26" s="93">
        <v>7.72</v>
      </c>
      <c r="K26" s="93"/>
      <c r="L26" s="93">
        <v>16.28</v>
      </c>
      <c r="M26" s="93"/>
      <c r="N26" s="93">
        <v>46.29</v>
      </c>
      <c r="O26" s="93"/>
      <c r="P26" s="93">
        <v>76.290000000000006</v>
      </c>
      <c r="Q26" s="93"/>
      <c r="R26" s="93">
        <v>131.12</v>
      </c>
      <c r="S26" s="93"/>
      <c r="T26" s="93" t="s">
        <v>56</v>
      </c>
      <c r="U26" s="93"/>
      <c r="V26" s="93" t="s">
        <v>56</v>
      </c>
      <c r="W26" s="7"/>
    </row>
    <row r="27" spans="2:23" ht="17.25" customHeight="1" x14ac:dyDescent="0.45">
      <c r="B27" s="7"/>
      <c r="C27" s="18" t="s">
        <v>6</v>
      </c>
      <c r="D27" s="93">
        <v>179.7</v>
      </c>
      <c r="E27" s="93"/>
      <c r="F27" s="93">
        <v>16.68</v>
      </c>
      <c r="G27" s="93"/>
      <c r="H27" s="93" t="s">
        <v>56</v>
      </c>
      <c r="I27" s="93"/>
      <c r="J27" s="93">
        <v>8.1</v>
      </c>
      <c r="K27" s="93"/>
      <c r="L27" s="93">
        <v>3.75</v>
      </c>
      <c r="M27" s="93"/>
      <c r="N27" s="93">
        <v>24.23</v>
      </c>
      <c r="O27" s="93"/>
      <c r="P27" s="93">
        <v>23.27</v>
      </c>
      <c r="Q27" s="93"/>
      <c r="R27" s="93">
        <v>78.709999999999994</v>
      </c>
      <c r="S27" s="93"/>
      <c r="T27" s="93">
        <v>24.96</v>
      </c>
      <c r="U27" s="93"/>
      <c r="V27" s="93" t="s">
        <v>56</v>
      </c>
      <c r="W27" s="7"/>
    </row>
    <row r="28" spans="2:23" ht="17.25" customHeight="1" x14ac:dyDescent="0.45">
      <c r="B28" s="7"/>
      <c r="C28" s="18" t="s">
        <v>7</v>
      </c>
      <c r="D28" s="93">
        <v>25.3</v>
      </c>
      <c r="E28" s="93"/>
      <c r="F28" s="93" t="s">
        <v>56</v>
      </c>
      <c r="G28" s="93"/>
      <c r="H28" s="93">
        <v>4.16</v>
      </c>
      <c r="I28" s="93"/>
      <c r="J28" s="93">
        <v>4.01</v>
      </c>
      <c r="K28" s="93"/>
      <c r="L28" s="93" t="s">
        <v>56</v>
      </c>
      <c r="M28" s="93"/>
      <c r="N28" s="93" t="s">
        <v>56</v>
      </c>
      <c r="O28" s="93"/>
      <c r="P28" s="93">
        <v>7.89</v>
      </c>
      <c r="Q28" s="93"/>
      <c r="R28" s="93">
        <v>9.24</v>
      </c>
      <c r="S28" s="93"/>
      <c r="T28" s="93" t="s">
        <v>56</v>
      </c>
      <c r="U28" s="93"/>
      <c r="V28" s="93" t="s">
        <v>56</v>
      </c>
      <c r="W28" s="7"/>
    </row>
    <row r="29" spans="2:23" ht="17.25" customHeight="1" x14ac:dyDescent="0.45">
      <c r="B29" s="7"/>
      <c r="C29" s="18" t="s">
        <v>8</v>
      </c>
      <c r="D29" s="93">
        <v>11.67</v>
      </c>
      <c r="E29" s="93"/>
      <c r="F29" s="93" t="s">
        <v>56</v>
      </c>
      <c r="G29" s="93"/>
      <c r="H29" s="93" t="s">
        <v>56</v>
      </c>
      <c r="I29" s="93"/>
      <c r="J29" s="93" t="s">
        <v>56</v>
      </c>
      <c r="K29" s="93"/>
      <c r="L29" s="93">
        <v>4.03</v>
      </c>
      <c r="M29" s="93"/>
      <c r="N29" s="93" t="s">
        <v>56</v>
      </c>
      <c r="O29" s="93"/>
      <c r="P29" s="93" t="s">
        <v>56</v>
      </c>
      <c r="Q29" s="93"/>
      <c r="R29" s="93">
        <v>7.64</v>
      </c>
      <c r="S29" s="93"/>
      <c r="T29" s="93" t="s">
        <v>56</v>
      </c>
      <c r="U29" s="93"/>
      <c r="V29" s="93" t="s">
        <v>56</v>
      </c>
      <c r="W29" s="7"/>
    </row>
    <row r="30" spans="2:23" ht="20.100000000000001" customHeight="1" x14ac:dyDescent="0.45">
      <c r="B30" s="7"/>
      <c r="C30" s="18" t="s">
        <v>9</v>
      </c>
      <c r="D30" s="93">
        <v>1</v>
      </c>
      <c r="E30" s="93"/>
      <c r="F30" s="93" t="s">
        <v>56</v>
      </c>
      <c r="G30" s="93"/>
      <c r="H30" s="93" t="s">
        <v>56</v>
      </c>
      <c r="I30" s="93"/>
      <c r="J30" s="93" t="s">
        <v>56</v>
      </c>
      <c r="K30" s="93"/>
      <c r="L30" s="93" t="s">
        <v>56</v>
      </c>
      <c r="M30" s="93"/>
      <c r="N30" s="93" t="s">
        <v>56</v>
      </c>
      <c r="O30" s="93"/>
      <c r="P30" s="93" t="s">
        <v>56</v>
      </c>
      <c r="Q30" s="93"/>
      <c r="R30" s="93" t="s">
        <v>56</v>
      </c>
      <c r="S30" s="93"/>
      <c r="T30" s="93" t="s">
        <v>56</v>
      </c>
      <c r="U30" s="93"/>
      <c r="V30" s="93">
        <v>1</v>
      </c>
      <c r="W30" s="7"/>
    </row>
    <row r="31" spans="2:23" ht="20.100000000000001" customHeight="1" x14ac:dyDescent="0.45">
      <c r="B31" s="7"/>
      <c r="C31" s="18" t="s">
        <v>50</v>
      </c>
      <c r="D31" s="93" t="s">
        <v>56</v>
      </c>
      <c r="E31" s="93"/>
      <c r="F31" s="93" t="s">
        <v>56</v>
      </c>
      <c r="G31" s="93"/>
      <c r="H31" s="93" t="s">
        <v>56</v>
      </c>
      <c r="I31" s="93"/>
      <c r="J31" s="93" t="s">
        <v>56</v>
      </c>
      <c r="K31" s="93"/>
      <c r="L31" s="93" t="s">
        <v>56</v>
      </c>
      <c r="M31" s="93"/>
      <c r="N31" s="93" t="s">
        <v>56</v>
      </c>
      <c r="O31" s="93"/>
      <c r="P31" s="93" t="s">
        <v>56</v>
      </c>
      <c r="Q31" s="93"/>
      <c r="R31" s="93" t="s">
        <v>56</v>
      </c>
      <c r="S31" s="93"/>
      <c r="T31" s="93" t="s">
        <v>56</v>
      </c>
      <c r="U31" s="93"/>
      <c r="V31" s="93" t="s">
        <v>56</v>
      </c>
      <c r="W31" s="7"/>
    </row>
    <row r="32" spans="2:23" ht="3.75" customHeight="1" x14ac:dyDescent="0.45">
      <c r="B32" s="78"/>
      <c r="C32" s="85"/>
      <c r="D32" s="79"/>
      <c r="E32" s="79"/>
      <c r="F32" s="79"/>
      <c r="G32" s="79"/>
      <c r="H32" s="79"/>
      <c r="I32" s="79"/>
      <c r="J32" s="79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"/>
    </row>
    <row r="33" spans="2:23" ht="21" customHeight="1" x14ac:dyDescent="0.4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2:23" ht="34.5" customHeight="1" x14ac:dyDescent="0.45"/>
    <row r="35" spans="2:23" x14ac:dyDescent="0.45">
      <c r="W35" s="99"/>
    </row>
    <row r="36" spans="2:23" x14ac:dyDescent="0.45">
      <c r="V36" s="37"/>
      <c r="W36" s="37"/>
    </row>
    <row r="41" spans="2:23" ht="21" customHeight="1" x14ac:dyDescent="0.45"/>
    <row r="43" spans="2:23" ht="21" customHeight="1" x14ac:dyDescent="0.45"/>
  </sheetData>
  <mergeCells count="19">
    <mergeCell ref="F5:G8"/>
    <mergeCell ref="H6:I6"/>
    <mergeCell ref="J6:K8"/>
    <mergeCell ref="H7:I7"/>
    <mergeCell ref="H8:I8"/>
    <mergeCell ref="H5:W5"/>
    <mergeCell ref="V6:W6"/>
    <mergeCell ref="V7:W7"/>
    <mergeCell ref="V8:W8"/>
    <mergeCell ref="R6:S8"/>
    <mergeCell ref="L6:M8"/>
    <mergeCell ref="N6:O8"/>
    <mergeCell ref="P6:Q8"/>
    <mergeCell ref="T6:U8"/>
    <mergeCell ref="B5:C5"/>
    <mergeCell ref="B6:C6"/>
    <mergeCell ref="B7:C7"/>
    <mergeCell ref="B8:C8"/>
    <mergeCell ref="D5:E8"/>
  </mergeCells>
  <pageMargins left="0.31496062992125984" right="0.31496062992125984" top="0.78740157480314965" bottom="0.31496062992125984" header="0.19685039370078741" footer="0.19685039370078741"/>
  <pageSetup paperSize="9" scale="78" orientation="landscape" r:id="rId1"/>
  <headerFooter alignWithMargins="0"/>
  <rowBreaks count="1" manualBreakCount="1"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05"/>
  <sheetViews>
    <sheetView topLeftCell="A6" workbookViewId="0">
      <selection activeCell="G25" sqref="G25"/>
    </sheetView>
  </sheetViews>
  <sheetFormatPr defaultRowHeight="14.25" x14ac:dyDescent="0.2"/>
  <cols>
    <col min="1" max="1" width="67.1640625" style="73" customWidth="1"/>
    <col min="2" max="2" width="15.1640625" style="75" customWidth="1"/>
    <col min="3" max="3" width="3.33203125" style="75" customWidth="1"/>
    <col min="4" max="4" width="12" style="75" customWidth="1"/>
    <col min="5" max="5" width="1.1640625" style="75" customWidth="1"/>
    <col min="6" max="6" width="12.1640625" style="75" customWidth="1"/>
    <col min="7" max="7" width="2.6640625" style="75" customWidth="1"/>
    <col min="8" max="8" width="14.1640625" style="75" customWidth="1"/>
    <col min="9" max="9" width="2.6640625" style="75" customWidth="1"/>
    <col min="10" max="10" width="11.83203125" style="75" customWidth="1"/>
    <col min="11" max="11" width="2.6640625" style="75" customWidth="1"/>
    <col min="12" max="12" width="13" style="75" customWidth="1"/>
    <col min="13" max="13" width="3.1640625" style="75" customWidth="1"/>
    <col min="14" max="14" width="13" style="75" customWidth="1"/>
    <col min="15" max="15" width="2.5" style="75" customWidth="1"/>
    <col min="16" max="16" width="12.6640625" style="75" customWidth="1"/>
    <col min="17" max="17" width="2.5" style="75" customWidth="1"/>
    <col min="18" max="18" width="13.33203125" style="75" customWidth="1"/>
    <col min="19" max="19" width="2.6640625" style="75" customWidth="1"/>
    <col min="20" max="20" width="14.1640625" style="75" customWidth="1"/>
    <col min="21" max="16384" width="9.33203125" style="75"/>
  </cols>
  <sheetData>
    <row r="1" spans="1:20" s="44" customFormat="1" ht="19.5" customHeight="1" x14ac:dyDescent="0.45">
      <c r="A1" s="43" t="s">
        <v>57</v>
      </c>
      <c r="P1" s="45"/>
      <c r="Q1" s="45"/>
      <c r="R1" s="45"/>
      <c r="S1" s="45"/>
      <c r="T1" s="45"/>
    </row>
    <row r="2" spans="1:20" s="43" customFormat="1" ht="19.5" customHeight="1" x14ac:dyDescent="0.45">
      <c r="A2" s="46" t="s">
        <v>58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8"/>
      <c r="Q2" s="48"/>
      <c r="R2" s="47"/>
      <c r="S2" s="47"/>
      <c r="T2" s="47"/>
    </row>
    <row r="3" spans="1:20" s="49" customFormat="1" ht="21" customHeight="1" x14ac:dyDescent="0.4">
      <c r="P3" s="50"/>
      <c r="Q3" s="50"/>
      <c r="R3" s="50" t="s">
        <v>59</v>
      </c>
      <c r="S3" s="50"/>
      <c r="T3" s="50" t="s">
        <v>60</v>
      </c>
    </row>
    <row r="4" spans="1:20" s="49" customFormat="1" ht="27.75" customHeight="1" x14ac:dyDescent="0.4">
      <c r="A4" s="51" t="s">
        <v>61</v>
      </c>
      <c r="B4" s="52" t="s">
        <v>62</v>
      </c>
      <c r="C4" s="52"/>
      <c r="D4" s="51" t="s">
        <v>63</v>
      </c>
      <c r="E4" s="53"/>
      <c r="F4" s="54" t="s">
        <v>64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6"/>
    </row>
    <row r="5" spans="1:20" s="49" customFormat="1" ht="18.75" customHeight="1" x14ac:dyDescent="0.4">
      <c r="A5" s="57" t="s">
        <v>65</v>
      </c>
      <c r="B5" s="58"/>
      <c r="C5" s="58"/>
      <c r="D5" s="59" t="s">
        <v>66</v>
      </c>
      <c r="E5" s="59"/>
      <c r="F5" s="52" t="s">
        <v>16</v>
      </c>
      <c r="G5" s="52"/>
      <c r="H5" s="60" t="s">
        <v>0</v>
      </c>
      <c r="I5" s="60"/>
      <c r="J5" s="60" t="s">
        <v>1</v>
      </c>
      <c r="K5" s="60"/>
      <c r="L5" s="60" t="s">
        <v>2</v>
      </c>
      <c r="M5" s="60"/>
      <c r="N5" s="60" t="s">
        <v>3</v>
      </c>
      <c r="O5" s="60"/>
      <c r="P5" s="60" t="s">
        <v>67</v>
      </c>
      <c r="Q5" s="60"/>
      <c r="R5" s="60" t="s">
        <v>24</v>
      </c>
      <c r="S5" s="60"/>
      <c r="T5" s="61">
        <v>1000001</v>
      </c>
    </row>
    <row r="6" spans="1:20" s="49" customFormat="1" ht="18.75" customHeight="1" x14ac:dyDescent="0.4">
      <c r="A6" s="62" t="s">
        <v>68</v>
      </c>
      <c r="B6" s="59" t="s">
        <v>69</v>
      </c>
      <c r="C6" s="59"/>
      <c r="D6" s="59"/>
      <c r="E6" s="59"/>
      <c r="F6" s="57" t="s">
        <v>11</v>
      </c>
      <c r="G6" s="57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57" t="s">
        <v>70</v>
      </c>
    </row>
    <row r="7" spans="1:20" s="49" customFormat="1" ht="18.75" customHeight="1" x14ac:dyDescent="0.4">
      <c r="A7" s="64" t="s">
        <v>71</v>
      </c>
      <c r="B7" s="59"/>
      <c r="C7" s="59"/>
      <c r="D7" s="59"/>
      <c r="E7" s="59"/>
      <c r="F7" s="57">
        <v>5001</v>
      </c>
      <c r="G7" s="57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2" t="s">
        <v>72</v>
      </c>
    </row>
    <row r="8" spans="1:20" s="49" customFormat="1" ht="18.75" customHeight="1" x14ac:dyDescent="0.45">
      <c r="A8" s="65"/>
      <c r="B8" s="66"/>
      <c r="C8" s="66"/>
      <c r="D8" s="66"/>
      <c r="E8" s="66"/>
      <c r="F8" s="67"/>
      <c r="G8" s="67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9"/>
    </row>
    <row r="9" spans="1:20" s="72" customFormat="1" ht="21.75" customHeight="1" x14ac:dyDescent="0.45">
      <c r="A9" s="70"/>
      <c r="B9" s="71">
        <f>A9+1</f>
        <v>1</v>
      </c>
      <c r="C9" s="71"/>
      <c r="D9" s="71">
        <f>B9+1</f>
        <v>2</v>
      </c>
      <c r="E9" s="71"/>
      <c r="F9" s="71">
        <f>D9+1</f>
        <v>3</v>
      </c>
      <c r="G9" s="71"/>
      <c r="H9" s="71">
        <f>F9+1</f>
        <v>4</v>
      </c>
      <c r="I9" s="71"/>
      <c r="J9" s="71">
        <f>H9+1</f>
        <v>5</v>
      </c>
      <c r="K9" s="71"/>
      <c r="L9" s="71">
        <f>J9+1</f>
        <v>6</v>
      </c>
      <c r="M9" s="71"/>
      <c r="N9" s="71">
        <f t="shared" ref="N9" si="0">L9+1</f>
        <v>7</v>
      </c>
      <c r="O9" s="71"/>
      <c r="P9" s="71">
        <v>8</v>
      </c>
      <c r="Q9" s="71"/>
      <c r="R9" s="71">
        <f t="shared" ref="R9" si="1">P9+1</f>
        <v>9</v>
      </c>
      <c r="S9" s="71"/>
      <c r="T9" s="71">
        <v>10</v>
      </c>
    </row>
    <row r="10" spans="1:20" x14ac:dyDescent="0.2">
      <c r="A10" s="77" t="s">
        <v>73</v>
      </c>
      <c r="B10" s="74">
        <v>134538.51</v>
      </c>
      <c r="C10" s="74"/>
      <c r="D10" s="74">
        <v>6536.6</v>
      </c>
      <c r="E10" s="74"/>
      <c r="F10" s="74">
        <v>7981.9</v>
      </c>
      <c r="G10" s="74"/>
      <c r="H10" s="74">
        <v>12982.55</v>
      </c>
      <c r="I10" s="74"/>
      <c r="J10" s="74">
        <v>16616.04</v>
      </c>
      <c r="K10" s="74"/>
      <c r="L10" s="74">
        <v>34241.71</v>
      </c>
      <c r="M10" s="74"/>
      <c r="N10" s="74">
        <v>31523.57</v>
      </c>
      <c r="O10" s="74"/>
      <c r="P10" s="74">
        <v>22883.59</v>
      </c>
      <c r="Q10" s="74"/>
      <c r="R10" s="74">
        <v>1303.3599999999999</v>
      </c>
      <c r="S10" s="74"/>
      <c r="T10" s="74">
        <v>469.19</v>
      </c>
    </row>
    <row r="11" spans="1:20" x14ac:dyDescent="0.2">
      <c r="A11" s="73" t="s">
        <v>74</v>
      </c>
      <c r="B11" s="74">
        <v>19524.560000000001</v>
      </c>
      <c r="C11" s="74"/>
      <c r="D11" s="74">
        <v>1617.04</v>
      </c>
      <c r="E11" s="74"/>
      <c r="F11" s="74">
        <v>4539.09</v>
      </c>
      <c r="G11" s="74"/>
      <c r="H11" s="74">
        <v>4129.21</v>
      </c>
      <c r="I11" s="74"/>
      <c r="J11" s="74">
        <v>3663.61</v>
      </c>
      <c r="K11" s="74"/>
      <c r="L11" s="74">
        <v>3381.15</v>
      </c>
      <c r="M11" s="74"/>
      <c r="N11" s="74">
        <v>1591.25</v>
      </c>
      <c r="O11" s="74"/>
      <c r="P11" s="74">
        <v>538.38</v>
      </c>
      <c r="Q11" s="74"/>
      <c r="R11" s="74">
        <v>47.44</v>
      </c>
      <c r="S11" s="74"/>
      <c r="T11" s="74">
        <v>17.39</v>
      </c>
    </row>
    <row r="12" spans="1:20" x14ac:dyDescent="0.2">
      <c r="A12" s="73" t="s">
        <v>75</v>
      </c>
      <c r="B12" s="74">
        <v>49348.85</v>
      </c>
      <c r="C12" s="74"/>
      <c r="D12" s="74">
        <v>2592.1999999999998</v>
      </c>
      <c r="E12" s="74"/>
      <c r="F12" s="74">
        <v>2314.7399999999998</v>
      </c>
      <c r="G12" s="74"/>
      <c r="H12" s="74">
        <v>5206.33</v>
      </c>
      <c r="I12" s="74"/>
      <c r="J12" s="74">
        <v>8154.18</v>
      </c>
      <c r="K12" s="74"/>
      <c r="L12" s="74">
        <v>16595.66</v>
      </c>
      <c r="M12" s="74"/>
      <c r="N12" s="74">
        <v>10625.26</v>
      </c>
      <c r="O12" s="74"/>
      <c r="P12" s="74">
        <v>3674.13</v>
      </c>
      <c r="Q12" s="74"/>
      <c r="R12" s="74">
        <v>143.19</v>
      </c>
      <c r="S12" s="74"/>
      <c r="T12" s="74">
        <v>43.16</v>
      </c>
    </row>
    <row r="13" spans="1:20" x14ac:dyDescent="0.2">
      <c r="A13" s="73" t="s">
        <v>76</v>
      </c>
      <c r="B13" s="74">
        <v>23735.27</v>
      </c>
      <c r="C13" s="74"/>
      <c r="D13" s="74">
        <v>874.32</v>
      </c>
      <c r="E13" s="74"/>
      <c r="F13" s="74">
        <v>627.57000000000005</v>
      </c>
      <c r="G13" s="74"/>
      <c r="H13" s="74">
        <v>1570.79</v>
      </c>
      <c r="I13" s="74"/>
      <c r="J13" s="74">
        <v>2152.5</v>
      </c>
      <c r="K13" s="74"/>
      <c r="L13" s="74">
        <v>6344.84</v>
      </c>
      <c r="M13" s="74"/>
      <c r="N13" s="74">
        <v>7598.83</v>
      </c>
      <c r="O13" s="74"/>
      <c r="P13" s="74">
        <v>4429.9799999999996</v>
      </c>
      <c r="Q13" s="74"/>
      <c r="R13" s="74">
        <v>101.77</v>
      </c>
      <c r="S13" s="74"/>
      <c r="T13" s="74">
        <v>34.67</v>
      </c>
    </row>
    <row r="14" spans="1:20" x14ac:dyDescent="0.2">
      <c r="A14" s="73" t="s">
        <v>77</v>
      </c>
      <c r="B14" s="74">
        <v>25811.37</v>
      </c>
      <c r="C14" s="74"/>
      <c r="D14" s="74">
        <v>921.76</v>
      </c>
      <c r="E14" s="74"/>
      <c r="F14" s="74">
        <v>355.16</v>
      </c>
      <c r="G14" s="74"/>
      <c r="H14" s="74">
        <v>1392.26</v>
      </c>
      <c r="I14" s="74"/>
      <c r="J14" s="74">
        <v>1883.2</v>
      </c>
      <c r="K14" s="74"/>
      <c r="L14" s="74">
        <v>5315.02</v>
      </c>
      <c r="M14" s="74"/>
      <c r="N14" s="74">
        <v>7711.03</v>
      </c>
      <c r="O14" s="74"/>
      <c r="P14" s="74">
        <v>7878.81</v>
      </c>
      <c r="Q14" s="74"/>
      <c r="R14" s="74">
        <v>307.64</v>
      </c>
      <c r="S14" s="74"/>
      <c r="T14" s="74">
        <v>46.49</v>
      </c>
    </row>
    <row r="15" spans="1:20" x14ac:dyDescent="0.2">
      <c r="A15" s="73" t="s">
        <v>78</v>
      </c>
      <c r="B15" s="74">
        <v>12936.86</v>
      </c>
      <c r="C15" s="74"/>
      <c r="D15" s="74">
        <v>461.57</v>
      </c>
      <c r="E15" s="74"/>
      <c r="F15" s="74">
        <v>119.68</v>
      </c>
      <c r="G15" s="74"/>
      <c r="H15" s="74">
        <v>561.58000000000004</v>
      </c>
      <c r="I15" s="74"/>
      <c r="J15" s="74">
        <v>667.6</v>
      </c>
      <c r="K15" s="74"/>
      <c r="L15" s="74">
        <v>2195.75</v>
      </c>
      <c r="M15" s="74"/>
      <c r="N15" s="74">
        <v>3377.69</v>
      </c>
      <c r="O15" s="74"/>
      <c r="P15" s="74">
        <v>5021.5200000000004</v>
      </c>
      <c r="Q15" s="74"/>
      <c r="R15" s="74">
        <v>429.59</v>
      </c>
      <c r="S15" s="74"/>
      <c r="T15" s="74">
        <v>101.88</v>
      </c>
    </row>
    <row r="16" spans="1:20" x14ac:dyDescent="0.2">
      <c r="A16" s="73" t="s">
        <v>79</v>
      </c>
      <c r="B16" s="74">
        <v>2175.71</v>
      </c>
      <c r="C16" s="74"/>
      <c r="D16" s="74">
        <v>54.33</v>
      </c>
      <c r="E16" s="74"/>
      <c r="F16" s="74">
        <v>17.78</v>
      </c>
      <c r="G16" s="74"/>
      <c r="H16" s="74">
        <v>80.7</v>
      </c>
      <c r="I16" s="74"/>
      <c r="J16" s="74">
        <v>59.9</v>
      </c>
      <c r="K16" s="74"/>
      <c r="L16" s="74">
        <v>307.63</v>
      </c>
      <c r="M16" s="74"/>
      <c r="N16" s="74">
        <v>415.33</v>
      </c>
      <c r="O16" s="74"/>
      <c r="P16" s="74">
        <v>985.95</v>
      </c>
      <c r="Q16" s="74"/>
      <c r="R16" s="74">
        <v>161.69</v>
      </c>
      <c r="S16" s="74"/>
      <c r="T16" s="74">
        <v>92.4</v>
      </c>
    </row>
    <row r="17" spans="1:20" x14ac:dyDescent="0.2">
      <c r="A17" s="73" t="s">
        <v>80</v>
      </c>
      <c r="B17" s="74">
        <v>900.65</v>
      </c>
      <c r="C17" s="74"/>
      <c r="D17" s="74">
        <v>13.37</v>
      </c>
      <c r="E17" s="74"/>
      <c r="F17" s="74">
        <v>7.87</v>
      </c>
      <c r="G17" s="74"/>
      <c r="H17" s="74">
        <v>37.74</v>
      </c>
      <c r="I17" s="74"/>
      <c r="J17" s="74">
        <v>35.049999999999997</v>
      </c>
      <c r="K17" s="74"/>
      <c r="L17" s="74">
        <v>101.65</v>
      </c>
      <c r="M17" s="74"/>
      <c r="N17" s="74">
        <v>186.94</v>
      </c>
      <c r="O17" s="74"/>
      <c r="P17" s="74">
        <v>330.26</v>
      </c>
      <c r="Q17" s="74"/>
      <c r="R17" s="74">
        <v>94.66</v>
      </c>
      <c r="S17" s="74"/>
      <c r="T17" s="74">
        <v>93.11</v>
      </c>
    </row>
    <row r="18" spans="1:20" x14ac:dyDescent="0.2">
      <c r="A18" s="73" t="s">
        <v>81</v>
      </c>
      <c r="B18" s="74">
        <v>105.21</v>
      </c>
      <c r="C18" s="74"/>
      <c r="D18" s="74">
        <v>2.02</v>
      </c>
      <c r="E18" s="74"/>
      <c r="F18" s="74" t="s">
        <v>56</v>
      </c>
      <c r="G18" s="74"/>
      <c r="H18" s="74">
        <v>3.93</v>
      </c>
      <c r="I18" s="74"/>
      <c r="J18" s="74" t="s">
        <v>56</v>
      </c>
      <c r="K18" s="74"/>
      <c r="L18" s="74" t="s">
        <v>56</v>
      </c>
      <c r="M18" s="74"/>
      <c r="N18" s="74">
        <v>17.23</v>
      </c>
      <c r="O18" s="74"/>
      <c r="P18" s="74">
        <v>24.56</v>
      </c>
      <c r="Q18" s="74"/>
      <c r="R18" s="74">
        <v>17.38</v>
      </c>
      <c r="S18" s="74"/>
      <c r="T18" s="74">
        <v>40.090000000000003</v>
      </c>
    </row>
    <row r="19" spans="1:20" x14ac:dyDescent="0.2">
      <c r="A19" s="77" t="s">
        <v>82</v>
      </c>
      <c r="B19" s="74">
        <v>106477.93</v>
      </c>
      <c r="C19" s="74"/>
      <c r="D19" s="74">
        <v>4109.7</v>
      </c>
      <c r="E19" s="74"/>
      <c r="F19" s="74">
        <v>5982.67</v>
      </c>
      <c r="G19" s="74"/>
      <c r="H19" s="74">
        <v>9779.2099999999991</v>
      </c>
      <c r="I19" s="74"/>
      <c r="J19" s="74">
        <v>12603.93</v>
      </c>
      <c r="K19" s="74"/>
      <c r="L19" s="74">
        <v>27180.33</v>
      </c>
      <c r="M19" s="74"/>
      <c r="N19" s="74">
        <v>26524.15</v>
      </c>
      <c r="O19" s="74"/>
      <c r="P19" s="74">
        <v>18930.47</v>
      </c>
      <c r="Q19" s="74"/>
      <c r="R19" s="74">
        <v>1007.46</v>
      </c>
      <c r="S19" s="74"/>
      <c r="T19" s="74">
        <v>360.01</v>
      </c>
    </row>
    <row r="20" spans="1:20" x14ac:dyDescent="0.2">
      <c r="A20" s="73" t="s">
        <v>74</v>
      </c>
      <c r="B20" s="74">
        <v>12659.58</v>
      </c>
      <c r="C20" s="74"/>
      <c r="D20" s="74">
        <v>679.41</v>
      </c>
      <c r="E20" s="74"/>
      <c r="F20" s="74">
        <v>3297.42</v>
      </c>
      <c r="G20" s="74"/>
      <c r="H20" s="74">
        <v>2647.84</v>
      </c>
      <c r="I20" s="74"/>
      <c r="J20" s="74">
        <v>2376.88</v>
      </c>
      <c r="K20" s="74"/>
      <c r="L20" s="74">
        <v>2304.5500000000002</v>
      </c>
      <c r="M20" s="74"/>
      <c r="N20" s="74">
        <v>1050.0999999999999</v>
      </c>
      <c r="O20" s="74"/>
      <c r="P20" s="74">
        <v>289.52</v>
      </c>
      <c r="Q20" s="74"/>
      <c r="R20" s="74">
        <v>8.43</v>
      </c>
      <c r="S20" s="74"/>
      <c r="T20" s="74">
        <v>5.43</v>
      </c>
    </row>
    <row r="21" spans="1:20" x14ac:dyDescent="0.2">
      <c r="A21" s="73" t="s">
        <v>75</v>
      </c>
      <c r="B21" s="74">
        <v>41040.46</v>
      </c>
      <c r="C21" s="74"/>
      <c r="D21" s="74">
        <v>1839.6</v>
      </c>
      <c r="E21" s="74"/>
      <c r="F21" s="74">
        <v>1807.45</v>
      </c>
      <c r="G21" s="74"/>
      <c r="H21" s="74">
        <v>4170.24</v>
      </c>
      <c r="I21" s="74"/>
      <c r="J21" s="74">
        <v>6664.22</v>
      </c>
      <c r="K21" s="74"/>
      <c r="L21" s="74">
        <v>14075.17</v>
      </c>
      <c r="M21" s="74"/>
      <c r="N21" s="74">
        <v>9307.4500000000007</v>
      </c>
      <c r="O21" s="74"/>
      <c r="P21" s="74">
        <v>3055.65</v>
      </c>
      <c r="Q21" s="74"/>
      <c r="R21" s="74">
        <v>98.48</v>
      </c>
      <c r="S21" s="74"/>
      <c r="T21" s="74">
        <v>22.2</v>
      </c>
    </row>
    <row r="22" spans="1:20" x14ac:dyDescent="0.2">
      <c r="A22" s="73" t="s">
        <v>76</v>
      </c>
      <c r="B22" s="74">
        <v>19048.43</v>
      </c>
      <c r="C22" s="74"/>
      <c r="D22" s="74">
        <v>619.62</v>
      </c>
      <c r="E22" s="74"/>
      <c r="F22" s="74">
        <v>495.08</v>
      </c>
      <c r="G22" s="74"/>
      <c r="H22" s="74">
        <v>1226.32</v>
      </c>
      <c r="I22" s="74"/>
      <c r="J22" s="74">
        <v>1552.08</v>
      </c>
      <c r="K22" s="74"/>
      <c r="L22" s="74">
        <v>4890.88</v>
      </c>
      <c r="M22" s="74"/>
      <c r="N22" s="74">
        <v>6421.42</v>
      </c>
      <c r="O22" s="74"/>
      <c r="P22" s="74">
        <v>3748.21</v>
      </c>
      <c r="Q22" s="74"/>
      <c r="R22" s="74">
        <v>77.61</v>
      </c>
      <c r="S22" s="74"/>
      <c r="T22" s="74">
        <v>17.21</v>
      </c>
    </row>
    <row r="23" spans="1:20" x14ac:dyDescent="0.2">
      <c r="A23" s="73" t="s">
        <v>77</v>
      </c>
      <c r="B23" s="74">
        <v>20940.09</v>
      </c>
      <c r="C23" s="74"/>
      <c r="D23" s="74">
        <v>675.43</v>
      </c>
      <c r="E23" s="74"/>
      <c r="F23" s="74">
        <v>258.93</v>
      </c>
      <c r="G23" s="74"/>
      <c r="H23" s="74">
        <v>1132.07</v>
      </c>
      <c r="I23" s="74"/>
      <c r="J23" s="74">
        <v>1402.13</v>
      </c>
      <c r="K23" s="74"/>
      <c r="L23" s="74">
        <v>4003.14</v>
      </c>
      <c r="M23" s="74"/>
      <c r="N23" s="74">
        <v>6506.05</v>
      </c>
      <c r="O23" s="74"/>
      <c r="P23" s="74">
        <v>6661.75</v>
      </c>
      <c r="Q23" s="74"/>
      <c r="R23" s="74">
        <v>260.2</v>
      </c>
      <c r="S23" s="74"/>
      <c r="T23" s="74">
        <v>40.39</v>
      </c>
    </row>
    <row r="24" spans="1:20" x14ac:dyDescent="0.2">
      <c r="A24" s="73" t="s">
        <v>78</v>
      </c>
      <c r="B24" s="74">
        <v>10333.81</v>
      </c>
      <c r="C24" s="74"/>
      <c r="D24" s="74">
        <v>258.14999999999998</v>
      </c>
      <c r="E24" s="74"/>
      <c r="F24" s="74">
        <v>106.3</v>
      </c>
      <c r="G24" s="74"/>
      <c r="H24" s="74">
        <v>496.34</v>
      </c>
      <c r="I24" s="74"/>
      <c r="J24" s="74">
        <v>535.1</v>
      </c>
      <c r="K24" s="74"/>
      <c r="L24" s="74">
        <v>1619.61</v>
      </c>
      <c r="M24" s="74"/>
      <c r="N24" s="74">
        <v>2749.96</v>
      </c>
      <c r="O24" s="74"/>
      <c r="P24" s="74">
        <v>4143.7</v>
      </c>
      <c r="Q24" s="74"/>
      <c r="R24" s="74">
        <v>343.9</v>
      </c>
      <c r="S24" s="74"/>
      <c r="T24" s="74">
        <v>80.75</v>
      </c>
    </row>
    <row r="25" spans="1:20" x14ac:dyDescent="0.2">
      <c r="A25" s="73" t="s">
        <v>79</v>
      </c>
      <c r="B25" s="74">
        <v>1681.64</v>
      </c>
      <c r="C25" s="74"/>
      <c r="D25" s="74">
        <v>26.09</v>
      </c>
      <c r="E25" s="74"/>
      <c r="F25" s="74">
        <v>13.63</v>
      </c>
      <c r="G25" s="74"/>
      <c r="H25" s="74">
        <v>68.66</v>
      </c>
      <c r="I25" s="74"/>
      <c r="J25" s="74">
        <v>51.85</v>
      </c>
      <c r="K25" s="74"/>
      <c r="L25" s="74">
        <v>218.19</v>
      </c>
      <c r="M25" s="74"/>
      <c r="N25" s="74">
        <v>330.26</v>
      </c>
      <c r="O25" s="74"/>
      <c r="P25" s="74">
        <v>762.7</v>
      </c>
      <c r="Q25" s="74"/>
      <c r="R25" s="74">
        <v>126.18</v>
      </c>
      <c r="S25" s="74"/>
      <c r="T25" s="74">
        <v>84.08</v>
      </c>
    </row>
    <row r="26" spans="1:20" x14ac:dyDescent="0.2">
      <c r="A26" s="73" t="s">
        <v>80</v>
      </c>
      <c r="B26" s="74">
        <v>705.94</v>
      </c>
      <c r="C26" s="74"/>
      <c r="D26" s="74">
        <v>9.39</v>
      </c>
      <c r="E26" s="74"/>
      <c r="F26" s="74">
        <v>3.85</v>
      </c>
      <c r="G26" s="74"/>
      <c r="H26" s="74">
        <v>37.74</v>
      </c>
      <c r="I26" s="74"/>
      <c r="J26" s="74">
        <v>21.66</v>
      </c>
      <c r="K26" s="74"/>
      <c r="L26" s="74">
        <v>68.8</v>
      </c>
      <c r="M26" s="74"/>
      <c r="N26" s="74">
        <v>149.81</v>
      </c>
      <c r="O26" s="74"/>
      <c r="P26" s="74">
        <v>248.01</v>
      </c>
      <c r="Q26" s="74"/>
      <c r="R26" s="74">
        <v>87.61</v>
      </c>
      <c r="S26" s="74"/>
      <c r="T26" s="74">
        <v>79.069999999999993</v>
      </c>
    </row>
    <row r="27" spans="1:20" x14ac:dyDescent="0.2">
      <c r="A27" s="73" t="s">
        <v>81</v>
      </c>
      <c r="B27" s="74">
        <v>67.959999999999994</v>
      </c>
      <c r="C27" s="74"/>
      <c r="D27" s="74">
        <v>2.02</v>
      </c>
      <c r="E27" s="74"/>
      <c r="F27" s="74" t="s">
        <v>56</v>
      </c>
      <c r="G27" s="74"/>
      <c r="H27" s="74" t="s">
        <v>56</v>
      </c>
      <c r="I27" s="74"/>
      <c r="J27" s="74" t="s">
        <v>56</v>
      </c>
      <c r="K27" s="74"/>
      <c r="L27" s="74" t="s">
        <v>56</v>
      </c>
      <c r="M27" s="74"/>
      <c r="N27" s="74">
        <v>9.1</v>
      </c>
      <c r="O27" s="74"/>
      <c r="P27" s="74">
        <v>20.93</v>
      </c>
      <c r="Q27" s="74"/>
      <c r="R27" s="74">
        <v>5.03</v>
      </c>
      <c r="S27" s="74"/>
      <c r="T27" s="74">
        <v>30.88</v>
      </c>
    </row>
    <row r="28" spans="1:20" x14ac:dyDescent="0.2">
      <c r="A28" s="77" t="s">
        <v>83</v>
      </c>
      <c r="B28" s="74">
        <v>5948.9</v>
      </c>
      <c r="C28" s="74"/>
      <c r="D28" s="74">
        <v>726.62</v>
      </c>
      <c r="E28" s="74"/>
      <c r="F28" s="74">
        <v>903.26</v>
      </c>
      <c r="G28" s="74"/>
      <c r="H28" s="74">
        <v>1210.6300000000001</v>
      </c>
      <c r="I28" s="74"/>
      <c r="J28" s="74">
        <v>1262.67</v>
      </c>
      <c r="K28" s="74"/>
      <c r="L28" s="74">
        <v>960.19</v>
      </c>
      <c r="M28" s="74"/>
      <c r="N28" s="74">
        <v>541.79</v>
      </c>
      <c r="O28" s="74"/>
      <c r="P28" s="74">
        <v>278.7</v>
      </c>
      <c r="Q28" s="74"/>
      <c r="R28" s="74">
        <v>51.06</v>
      </c>
      <c r="S28" s="74"/>
      <c r="T28" s="74">
        <v>13.98</v>
      </c>
    </row>
    <row r="29" spans="1:20" x14ac:dyDescent="0.2">
      <c r="A29" s="73" t="s">
        <v>74</v>
      </c>
      <c r="B29" s="74">
        <v>4863.6899999999996</v>
      </c>
      <c r="C29" s="74"/>
      <c r="D29" s="74">
        <v>664.2</v>
      </c>
      <c r="E29" s="74"/>
      <c r="F29" s="74">
        <v>862.96</v>
      </c>
      <c r="G29" s="74"/>
      <c r="H29" s="74">
        <v>1128.42</v>
      </c>
      <c r="I29" s="74"/>
      <c r="J29" s="74">
        <v>939.53</v>
      </c>
      <c r="K29" s="74"/>
      <c r="L29" s="74">
        <v>700.45</v>
      </c>
      <c r="M29" s="74"/>
      <c r="N29" s="74">
        <v>371.38</v>
      </c>
      <c r="O29" s="74"/>
      <c r="P29" s="74">
        <v>165.76</v>
      </c>
      <c r="Q29" s="74"/>
      <c r="R29" s="74">
        <v>19.03</v>
      </c>
      <c r="S29" s="74"/>
      <c r="T29" s="74">
        <v>11.96</v>
      </c>
    </row>
    <row r="30" spans="1:20" x14ac:dyDescent="0.2">
      <c r="A30" s="73" t="s">
        <v>75</v>
      </c>
      <c r="B30" s="74">
        <v>886.98</v>
      </c>
      <c r="C30" s="74"/>
      <c r="D30" s="74">
        <v>53.16</v>
      </c>
      <c r="E30" s="74"/>
      <c r="F30" s="74">
        <v>28.2</v>
      </c>
      <c r="G30" s="74"/>
      <c r="H30" s="74">
        <v>73.27</v>
      </c>
      <c r="I30" s="74"/>
      <c r="J30" s="74">
        <v>267.72000000000003</v>
      </c>
      <c r="K30" s="74"/>
      <c r="L30" s="74">
        <v>229.29</v>
      </c>
      <c r="M30" s="74"/>
      <c r="N30" s="74">
        <v>136.22</v>
      </c>
      <c r="O30" s="74"/>
      <c r="P30" s="74">
        <v>73.03</v>
      </c>
      <c r="Q30" s="74"/>
      <c r="R30" s="74">
        <v>26.09</v>
      </c>
      <c r="S30" s="74"/>
      <c r="T30" s="74" t="s">
        <v>56</v>
      </c>
    </row>
    <row r="31" spans="1:20" x14ac:dyDescent="0.2">
      <c r="A31" s="73" t="s">
        <v>76</v>
      </c>
      <c r="B31" s="74">
        <v>67.38</v>
      </c>
      <c r="C31" s="74"/>
      <c r="D31" s="74">
        <v>1</v>
      </c>
      <c r="E31" s="74"/>
      <c r="F31" s="74">
        <v>4.07</v>
      </c>
      <c r="G31" s="74"/>
      <c r="H31" s="74">
        <v>4.01</v>
      </c>
      <c r="I31" s="74"/>
      <c r="J31" s="74">
        <v>24.25</v>
      </c>
      <c r="K31" s="74"/>
      <c r="L31" s="74">
        <v>6.16</v>
      </c>
      <c r="M31" s="74"/>
      <c r="N31" s="74">
        <v>11.98</v>
      </c>
      <c r="O31" s="74"/>
      <c r="P31" s="74">
        <v>13.91</v>
      </c>
      <c r="Q31" s="74"/>
      <c r="R31" s="74">
        <v>1</v>
      </c>
      <c r="S31" s="74"/>
      <c r="T31" s="74">
        <v>1</v>
      </c>
    </row>
    <row r="32" spans="1:20" x14ac:dyDescent="0.2">
      <c r="A32" s="73" t="s">
        <v>77</v>
      </c>
      <c r="B32" s="74">
        <v>77.650000000000006</v>
      </c>
      <c r="C32" s="74"/>
      <c r="D32" s="74">
        <v>4.26</v>
      </c>
      <c r="E32" s="74"/>
      <c r="F32" s="74" t="s">
        <v>56</v>
      </c>
      <c r="G32" s="74"/>
      <c r="H32" s="74" t="s">
        <v>56</v>
      </c>
      <c r="I32" s="74"/>
      <c r="J32" s="74">
        <v>30.15</v>
      </c>
      <c r="K32" s="74"/>
      <c r="L32" s="74">
        <v>12.23</v>
      </c>
      <c r="M32" s="74"/>
      <c r="N32" s="74">
        <v>17.21</v>
      </c>
      <c r="O32" s="74"/>
      <c r="P32" s="74">
        <v>7.85</v>
      </c>
      <c r="Q32" s="74"/>
      <c r="R32" s="74">
        <v>4.9400000000000004</v>
      </c>
      <c r="S32" s="74"/>
      <c r="T32" s="74">
        <v>1.01</v>
      </c>
    </row>
    <row r="33" spans="1:20" x14ac:dyDescent="0.2">
      <c r="A33" s="73" t="s">
        <v>78</v>
      </c>
      <c r="B33" s="74">
        <v>36.17</v>
      </c>
      <c r="C33" s="74"/>
      <c r="D33" s="74">
        <v>3.99</v>
      </c>
      <c r="E33" s="74"/>
      <c r="F33" s="74">
        <v>4.0199999999999996</v>
      </c>
      <c r="G33" s="74"/>
      <c r="H33" s="74">
        <v>1</v>
      </c>
      <c r="I33" s="74"/>
      <c r="J33" s="74" t="s">
        <v>56</v>
      </c>
      <c r="K33" s="74"/>
      <c r="L33" s="74">
        <v>4</v>
      </c>
      <c r="M33" s="74"/>
      <c r="N33" s="74">
        <v>5</v>
      </c>
      <c r="O33" s="74"/>
      <c r="P33" s="74">
        <v>18.16</v>
      </c>
      <c r="Q33" s="74"/>
      <c r="R33" s="74" t="s">
        <v>56</v>
      </c>
      <c r="S33" s="74"/>
      <c r="T33" s="74" t="s">
        <v>56</v>
      </c>
    </row>
    <row r="34" spans="1:20" x14ac:dyDescent="0.2">
      <c r="A34" s="73" t="s">
        <v>79</v>
      </c>
      <c r="B34" s="74">
        <v>3.96</v>
      </c>
      <c r="C34" s="74"/>
      <c r="D34" s="74" t="s">
        <v>56</v>
      </c>
      <c r="E34" s="74"/>
      <c r="F34" s="74" t="s">
        <v>56</v>
      </c>
      <c r="G34" s="74"/>
      <c r="H34" s="74" t="s">
        <v>56</v>
      </c>
      <c r="I34" s="74"/>
      <c r="J34" s="74" t="s">
        <v>56</v>
      </c>
      <c r="K34" s="74"/>
      <c r="L34" s="74">
        <v>3.96</v>
      </c>
      <c r="M34" s="74"/>
      <c r="N34" s="74" t="s">
        <v>56</v>
      </c>
      <c r="O34" s="74"/>
      <c r="P34" s="74" t="s">
        <v>56</v>
      </c>
      <c r="Q34" s="74"/>
      <c r="R34" s="74" t="s">
        <v>56</v>
      </c>
      <c r="S34" s="74"/>
      <c r="T34" s="74" t="s">
        <v>56</v>
      </c>
    </row>
    <row r="35" spans="1:20" x14ac:dyDescent="0.2">
      <c r="A35" s="73" t="s">
        <v>80</v>
      </c>
      <c r="B35" s="74">
        <v>9.1199999999999992</v>
      </c>
      <c r="C35" s="74"/>
      <c r="D35" s="74" t="s">
        <v>56</v>
      </c>
      <c r="E35" s="74"/>
      <c r="F35" s="74">
        <v>4.0199999999999996</v>
      </c>
      <c r="G35" s="74"/>
      <c r="H35" s="74" t="s">
        <v>56</v>
      </c>
      <c r="I35" s="74"/>
      <c r="J35" s="74">
        <v>1</v>
      </c>
      <c r="K35" s="74"/>
      <c r="L35" s="74">
        <v>4.0999999999999996</v>
      </c>
      <c r="M35" s="74"/>
      <c r="N35" s="74" t="s">
        <v>56</v>
      </c>
      <c r="O35" s="74"/>
      <c r="P35" s="74" t="s">
        <v>56</v>
      </c>
      <c r="Q35" s="74"/>
      <c r="R35" s="74" t="s">
        <v>56</v>
      </c>
      <c r="S35" s="74"/>
      <c r="T35" s="74" t="s">
        <v>56</v>
      </c>
    </row>
    <row r="36" spans="1:20" x14ac:dyDescent="0.2">
      <c r="A36" s="73" t="s">
        <v>81</v>
      </c>
      <c r="B36" s="74">
        <v>3.93</v>
      </c>
      <c r="C36" s="74"/>
      <c r="D36" s="74" t="s">
        <v>56</v>
      </c>
      <c r="E36" s="74"/>
      <c r="F36" s="74" t="s">
        <v>56</v>
      </c>
      <c r="G36" s="74"/>
      <c r="H36" s="74">
        <v>3.93</v>
      </c>
      <c r="I36" s="74"/>
      <c r="J36" s="74" t="s">
        <v>56</v>
      </c>
      <c r="K36" s="74"/>
      <c r="L36" s="74" t="s">
        <v>56</v>
      </c>
      <c r="M36" s="74"/>
      <c r="N36" s="74" t="s">
        <v>56</v>
      </c>
      <c r="O36" s="74"/>
      <c r="P36" s="74" t="s">
        <v>56</v>
      </c>
      <c r="Q36" s="74"/>
      <c r="R36" s="74" t="s">
        <v>56</v>
      </c>
      <c r="S36" s="74"/>
      <c r="T36" s="74" t="s">
        <v>56</v>
      </c>
    </row>
    <row r="37" spans="1:20" x14ac:dyDescent="0.2">
      <c r="A37" s="73" t="s">
        <v>84</v>
      </c>
      <c r="B37" s="74">
        <v>334.49</v>
      </c>
      <c r="C37" s="74"/>
      <c r="D37" s="74">
        <v>16.170000000000002</v>
      </c>
      <c r="E37" s="74"/>
      <c r="F37" s="74">
        <v>60.16</v>
      </c>
      <c r="G37" s="74"/>
      <c r="H37" s="74">
        <v>39.47</v>
      </c>
      <c r="I37" s="74"/>
      <c r="J37" s="74">
        <v>25.08</v>
      </c>
      <c r="K37" s="74"/>
      <c r="L37" s="74">
        <v>66.94</v>
      </c>
      <c r="M37" s="74"/>
      <c r="N37" s="74">
        <v>59.39</v>
      </c>
      <c r="O37" s="74"/>
      <c r="P37" s="74">
        <v>53.71</v>
      </c>
      <c r="Q37" s="74"/>
      <c r="R37" s="74">
        <v>8.56</v>
      </c>
      <c r="S37" s="74"/>
      <c r="T37" s="74">
        <v>5.01</v>
      </c>
    </row>
    <row r="38" spans="1:20" x14ac:dyDescent="0.2">
      <c r="A38" s="73" t="s">
        <v>74</v>
      </c>
      <c r="B38" s="74">
        <v>244.83</v>
      </c>
      <c r="C38" s="74"/>
      <c r="D38" s="74">
        <v>10.16</v>
      </c>
      <c r="E38" s="74"/>
      <c r="F38" s="74">
        <v>56.22</v>
      </c>
      <c r="G38" s="74"/>
      <c r="H38" s="74">
        <v>31.79</v>
      </c>
      <c r="I38" s="74"/>
      <c r="J38" s="74">
        <v>18.809999999999999</v>
      </c>
      <c r="K38" s="74"/>
      <c r="L38" s="74">
        <v>49.49</v>
      </c>
      <c r="M38" s="74"/>
      <c r="N38" s="74">
        <v>45.92</v>
      </c>
      <c r="O38" s="74"/>
      <c r="P38" s="74">
        <v>23.88</v>
      </c>
      <c r="Q38" s="74"/>
      <c r="R38" s="74">
        <v>8.56</v>
      </c>
      <c r="S38" s="74"/>
      <c r="T38" s="74" t="s">
        <v>56</v>
      </c>
    </row>
    <row r="39" spans="1:20" x14ac:dyDescent="0.2">
      <c r="A39" s="73" t="s">
        <v>75</v>
      </c>
      <c r="B39" s="74">
        <v>53.34</v>
      </c>
      <c r="C39" s="74"/>
      <c r="D39" s="74">
        <v>6.02</v>
      </c>
      <c r="E39" s="74"/>
      <c r="F39" s="74">
        <v>3.93</v>
      </c>
      <c r="G39" s="74"/>
      <c r="H39" s="74" t="s">
        <v>56</v>
      </c>
      <c r="I39" s="74"/>
      <c r="J39" s="74">
        <v>6.27</v>
      </c>
      <c r="K39" s="74"/>
      <c r="L39" s="74">
        <v>13.18</v>
      </c>
      <c r="M39" s="74"/>
      <c r="N39" s="74">
        <v>6.02</v>
      </c>
      <c r="O39" s="74"/>
      <c r="P39" s="74">
        <v>12.91</v>
      </c>
      <c r="Q39" s="74"/>
      <c r="R39" s="74" t="s">
        <v>56</v>
      </c>
      <c r="S39" s="74"/>
      <c r="T39" s="74">
        <v>5.01</v>
      </c>
    </row>
    <row r="40" spans="1:20" x14ac:dyDescent="0.2">
      <c r="A40" s="73" t="s">
        <v>76</v>
      </c>
      <c r="B40" s="74">
        <v>17.11</v>
      </c>
      <c r="C40" s="74"/>
      <c r="D40" s="74" t="s">
        <v>56</v>
      </c>
      <c r="E40" s="74"/>
      <c r="F40" s="74" t="s">
        <v>56</v>
      </c>
      <c r="G40" s="74"/>
      <c r="H40" s="74">
        <v>7.67</v>
      </c>
      <c r="I40" s="74"/>
      <c r="J40" s="74" t="s">
        <v>56</v>
      </c>
      <c r="K40" s="74"/>
      <c r="L40" s="74" t="s">
        <v>56</v>
      </c>
      <c r="M40" s="74"/>
      <c r="N40" s="74">
        <v>2.0099999999999998</v>
      </c>
      <c r="O40" s="74"/>
      <c r="P40" s="74">
        <v>7.43</v>
      </c>
      <c r="Q40" s="74"/>
      <c r="R40" s="74" t="s">
        <v>56</v>
      </c>
      <c r="S40" s="74"/>
      <c r="T40" s="74" t="s">
        <v>56</v>
      </c>
    </row>
    <row r="41" spans="1:20" x14ac:dyDescent="0.2">
      <c r="A41" s="73" t="s">
        <v>77</v>
      </c>
      <c r="B41" s="74">
        <v>19.2</v>
      </c>
      <c r="C41" s="74"/>
      <c r="D41" s="74" t="s">
        <v>56</v>
      </c>
      <c r="E41" s="74"/>
      <c r="F41" s="74" t="s">
        <v>56</v>
      </c>
      <c r="G41" s="74"/>
      <c r="H41" s="74" t="s">
        <v>56</v>
      </c>
      <c r="I41" s="74"/>
      <c r="J41" s="74" t="s">
        <v>56</v>
      </c>
      <c r="K41" s="74"/>
      <c r="L41" s="74">
        <v>4.2699999999999996</v>
      </c>
      <c r="M41" s="74"/>
      <c r="N41" s="74">
        <v>5.44</v>
      </c>
      <c r="O41" s="74"/>
      <c r="P41" s="74">
        <v>9.49</v>
      </c>
      <c r="Q41" s="74"/>
      <c r="R41" s="74" t="s">
        <v>56</v>
      </c>
      <c r="S41" s="74"/>
      <c r="T41" s="74" t="s">
        <v>56</v>
      </c>
    </row>
    <row r="42" spans="1:20" x14ac:dyDescent="0.2">
      <c r="A42" s="73" t="s">
        <v>78</v>
      </c>
      <c r="B42" s="74" t="s">
        <v>56</v>
      </c>
      <c r="C42" s="74"/>
      <c r="D42" s="74" t="s">
        <v>56</v>
      </c>
      <c r="E42" s="74"/>
      <c r="F42" s="74" t="s">
        <v>56</v>
      </c>
      <c r="G42" s="74"/>
      <c r="H42" s="74" t="s">
        <v>56</v>
      </c>
      <c r="I42" s="74"/>
      <c r="J42" s="74" t="s">
        <v>56</v>
      </c>
      <c r="K42" s="74"/>
      <c r="L42" s="74" t="s">
        <v>56</v>
      </c>
      <c r="M42" s="74"/>
      <c r="N42" s="74" t="s">
        <v>56</v>
      </c>
      <c r="O42" s="74"/>
      <c r="P42" s="74" t="s">
        <v>56</v>
      </c>
      <c r="Q42" s="74"/>
      <c r="R42" s="74" t="s">
        <v>56</v>
      </c>
      <c r="S42" s="74"/>
      <c r="T42" s="74" t="s">
        <v>56</v>
      </c>
    </row>
    <row r="43" spans="1:20" x14ac:dyDescent="0.2">
      <c r="A43" s="73" t="s">
        <v>79</v>
      </c>
      <c r="B43" s="74" t="s">
        <v>56</v>
      </c>
      <c r="C43" s="74"/>
      <c r="D43" s="74" t="s">
        <v>56</v>
      </c>
      <c r="E43" s="74"/>
      <c r="F43" s="74" t="s">
        <v>56</v>
      </c>
      <c r="G43" s="74"/>
      <c r="H43" s="74" t="s">
        <v>56</v>
      </c>
      <c r="I43" s="74"/>
      <c r="J43" s="74" t="s">
        <v>56</v>
      </c>
      <c r="K43" s="74"/>
      <c r="L43" s="74" t="s">
        <v>56</v>
      </c>
      <c r="M43" s="74"/>
      <c r="N43" s="74" t="s">
        <v>56</v>
      </c>
      <c r="O43" s="74"/>
      <c r="P43" s="74" t="s">
        <v>56</v>
      </c>
      <c r="Q43" s="74"/>
      <c r="R43" s="74" t="s">
        <v>56</v>
      </c>
      <c r="S43" s="74"/>
      <c r="T43" s="74" t="s">
        <v>56</v>
      </c>
    </row>
    <row r="44" spans="1:20" x14ac:dyDescent="0.2">
      <c r="A44" s="73" t="s">
        <v>80</v>
      </c>
      <c r="B44" s="74" t="s">
        <v>56</v>
      </c>
      <c r="C44" s="74"/>
      <c r="D44" s="74" t="s">
        <v>56</v>
      </c>
      <c r="E44" s="74"/>
      <c r="F44" s="74" t="s">
        <v>56</v>
      </c>
      <c r="G44" s="74"/>
      <c r="H44" s="74" t="s">
        <v>56</v>
      </c>
      <c r="I44" s="74"/>
      <c r="J44" s="74" t="s">
        <v>56</v>
      </c>
      <c r="K44" s="74"/>
      <c r="L44" s="74" t="s">
        <v>56</v>
      </c>
      <c r="M44" s="74"/>
      <c r="N44" s="74" t="s">
        <v>56</v>
      </c>
      <c r="O44" s="74"/>
      <c r="P44" s="74" t="s">
        <v>56</v>
      </c>
      <c r="Q44" s="74"/>
      <c r="R44" s="74" t="s">
        <v>56</v>
      </c>
      <c r="S44" s="74"/>
      <c r="T44" s="74" t="s">
        <v>56</v>
      </c>
    </row>
    <row r="45" spans="1:20" x14ac:dyDescent="0.2">
      <c r="A45" s="73" t="s">
        <v>81</v>
      </c>
      <c r="B45" s="74" t="s">
        <v>56</v>
      </c>
      <c r="C45" s="74"/>
      <c r="D45" s="74" t="s">
        <v>56</v>
      </c>
      <c r="E45" s="74"/>
      <c r="F45" s="74" t="s">
        <v>56</v>
      </c>
      <c r="G45" s="74"/>
      <c r="H45" s="74" t="s">
        <v>56</v>
      </c>
      <c r="I45" s="74"/>
      <c r="J45" s="74" t="s">
        <v>56</v>
      </c>
      <c r="K45" s="74"/>
      <c r="L45" s="74" t="s">
        <v>56</v>
      </c>
      <c r="M45" s="74"/>
      <c r="N45" s="74" t="s">
        <v>56</v>
      </c>
      <c r="O45" s="74"/>
      <c r="P45" s="74" t="s">
        <v>56</v>
      </c>
      <c r="Q45" s="74"/>
      <c r="R45" s="74" t="s">
        <v>56</v>
      </c>
      <c r="S45" s="74"/>
      <c r="T45" s="74" t="s">
        <v>56</v>
      </c>
    </row>
    <row r="46" spans="1:20" x14ac:dyDescent="0.2">
      <c r="A46" s="73" t="s">
        <v>85</v>
      </c>
      <c r="B46" s="74">
        <v>18491.52</v>
      </c>
      <c r="C46" s="74"/>
      <c r="D46" s="74">
        <v>1355.38</v>
      </c>
      <c r="E46" s="74"/>
      <c r="F46" s="74">
        <v>877.53</v>
      </c>
      <c r="G46" s="74"/>
      <c r="H46" s="74">
        <v>1607.81</v>
      </c>
      <c r="I46" s="74"/>
      <c r="J46" s="74">
        <v>2457.61</v>
      </c>
      <c r="K46" s="74"/>
      <c r="L46" s="74">
        <v>5387.37</v>
      </c>
      <c r="M46" s="74"/>
      <c r="N46" s="74">
        <v>3668.72</v>
      </c>
      <c r="O46" s="74"/>
      <c r="P46" s="74">
        <v>2889.38</v>
      </c>
      <c r="Q46" s="74"/>
      <c r="R46" s="74">
        <v>182.24</v>
      </c>
      <c r="S46" s="74"/>
      <c r="T46" s="74">
        <v>65.48</v>
      </c>
    </row>
    <row r="47" spans="1:20" x14ac:dyDescent="0.2">
      <c r="A47" s="73" t="s">
        <v>74</v>
      </c>
      <c r="B47" s="74">
        <v>1492.63</v>
      </c>
      <c r="C47" s="74"/>
      <c r="D47" s="74">
        <v>246.23</v>
      </c>
      <c r="E47" s="74"/>
      <c r="F47" s="74">
        <v>271.27999999999997</v>
      </c>
      <c r="G47" s="74"/>
      <c r="H47" s="74">
        <v>250.53</v>
      </c>
      <c r="I47" s="74"/>
      <c r="J47" s="74">
        <v>284.8</v>
      </c>
      <c r="K47" s="74"/>
      <c r="L47" s="74">
        <v>280.76</v>
      </c>
      <c r="M47" s="74"/>
      <c r="N47" s="74">
        <v>104.93</v>
      </c>
      <c r="O47" s="74"/>
      <c r="P47" s="74">
        <v>46.31</v>
      </c>
      <c r="Q47" s="74"/>
      <c r="R47" s="74">
        <v>7.79</v>
      </c>
      <c r="S47" s="74"/>
      <c r="T47" s="74" t="s">
        <v>56</v>
      </c>
    </row>
    <row r="48" spans="1:20" x14ac:dyDescent="0.2">
      <c r="A48" s="73" t="s">
        <v>75</v>
      </c>
      <c r="B48" s="74">
        <v>6329.89</v>
      </c>
      <c r="C48" s="74"/>
      <c r="D48" s="74">
        <v>521.82000000000005</v>
      </c>
      <c r="E48" s="74"/>
      <c r="F48" s="74">
        <v>437.38</v>
      </c>
      <c r="G48" s="74"/>
      <c r="H48" s="74">
        <v>841.89</v>
      </c>
      <c r="I48" s="74"/>
      <c r="J48" s="74">
        <v>1096.74</v>
      </c>
      <c r="K48" s="74"/>
      <c r="L48" s="74">
        <v>2004.87</v>
      </c>
      <c r="M48" s="74"/>
      <c r="N48" s="74">
        <v>968.26</v>
      </c>
      <c r="O48" s="74"/>
      <c r="P48" s="74">
        <v>432.38</v>
      </c>
      <c r="Q48" s="74"/>
      <c r="R48" s="74">
        <v>18.63</v>
      </c>
      <c r="S48" s="74"/>
      <c r="T48" s="74">
        <v>7.92</v>
      </c>
    </row>
    <row r="49" spans="1:20" x14ac:dyDescent="0.2">
      <c r="A49" s="73" t="s">
        <v>76</v>
      </c>
      <c r="B49" s="74">
        <v>3894.64</v>
      </c>
      <c r="C49" s="74"/>
      <c r="D49" s="74">
        <v>177.26</v>
      </c>
      <c r="E49" s="74"/>
      <c r="F49" s="74">
        <v>98.49</v>
      </c>
      <c r="G49" s="74"/>
      <c r="H49" s="74">
        <v>270.77</v>
      </c>
      <c r="I49" s="74"/>
      <c r="J49" s="74">
        <v>522.05999999999995</v>
      </c>
      <c r="K49" s="74"/>
      <c r="L49" s="74">
        <v>1295.67</v>
      </c>
      <c r="M49" s="74"/>
      <c r="N49" s="74">
        <v>971.33</v>
      </c>
      <c r="O49" s="74"/>
      <c r="P49" s="74">
        <v>527.25</v>
      </c>
      <c r="Q49" s="74"/>
      <c r="R49" s="74">
        <v>15.36</v>
      </c>
      <c r="S49" s="74"/>
      <c r="T49" s="74">
        <v>16.45</v>
      </c>
    </row>
    <row r="50" spans="1:20" x14ac:dyDescent="0.2">
      <c r="A50" s="73" t="s">
        <v>77</v>
      </c>
      <c r="B50" s="74">
        <v>3952.45</v>
      </c>
      <c r="C50" s="74"/>
      <c r="D50" s="74">
        <v>200.21</v>
      </c>
      <c r="E50" s="74"/>
      <c r="F50" s="74">
        <v>66.13</v>
      </c>
      <c r="G50" s="74"/>
      <c r="H50" s="74">
        <v>195.03</v>
      </c>
      <c r="I50" s="74"/>
      <c r="J50" s="74">
        <v>414.76</v>
      </c>
      <c r="K50" s="74"/>
      <c r="L50" s="74">
        <v>1151.83</v>
      </c>
      <c r="M50" s="74"/>
      <c r="N50" s="74">
        <v>953.76</v>
      </c>
      <c r="O50" s="74"/>
      <c r="P50" s="74">
        <v>927.29</v>
      </c>
      <c r="Q50" s="74"/>
      <c r="R50" s="74">
        <v>38.35</v>
      </c>
      <c r="S50" s="74"/>
      <c r="T50" s="74">
        <v>5.09</v>
      </c>
    </row>
    <row r="51" spans="1:20" x14ac:dyDescent="0.2">
      <c r="A51" s="73" t="s">
        <v>78</v>
      </c>
      <c r="B51" s="74">
        <v>2204.91</v>
      </c>
      <c r="C51" s="74"/>
      <c r="D51" s="74">
        <v>181.74</v>
      </c>
      <c r="E51" s="74"/>
      <c r="F51" s="74">
        <v>4.26</v>
      </c>
      <c r="G51" s="74"/>
      <c r="H51" s="74">
        <v>41.55</v>
      </c>
      <c r="I51" s="74"/>
      <c r="J51" s="74">
        <v>122.86</v>
      </c>
      <c r="K51" s="74"/>
      <c r="L51" s="74">
        <v>540</v>
      </c>
      <c r="M51" s="74"/>
      <c r="N51" s="74">
        <v>548.98</v>
      </c>
      <c r="O51" s="74"/>
      <c r="P51" s="74">
        <v>688.7</v>
      </c>
      <c r="Q51" s="74"/>
      <c r="R51" s="74">
        <v>56.71</v>
      </c>
      <c r="S51" s="74"/>
      <c r="T51" s="74">
        <v>20.11</v>
      </c>
    </row>
    <row r="52" spans="1:20" x14ac:dyDescent="0.2">
      <c r="A52" s="73" t="s">
        <v>79</v>
      </c>
      <c r="B52" s="74">
        <v>442.93</v>
      </c>
      <c r="C52" s="74"/>
      <c r="D52" s="74">
        <v>24.14</v>
      </c>
      <c r="E52" s="74"/>
      <c r="F52" s="74" t="s">
        <v>56</v>
      </c>
      <c r="G52" s="74"/>
      <c r="H52" s="74">
        <v>8.0399999999999991</v>
      </c>
      <c r="I52" s="74"/>
      <c r="J52" s="74">
        <v>8.0500000000000007</v>
      </c>
      <c r="K52" s="74"/>
      <c r="L52" s="74">
        <v>85.49</v>
      </c>
      <c r="M52" s="74"/>
      <c r="N52" s="74">
        <v>76.19</v>
      </c>
      <c r="O52" s="74"/>
      <c r="P52" s="74">
        <v>201.44</v>
      </c>
      <c r="Q52" s="74"/>
      <c r="R52" s="74">
        <v>35.520000000000003</v>
      </c>
      <c r="S52" s="74"/>
      <c r="T52" s="74">
        <v>4.0599999999999996</v>
      </c>
    </row>
    <row r="53" spans="1:20" x14ac:dyDescent="0.2">
      <c r="A53" s="73" t="s">
        <v>80</v>
      </c>
      <c r="B53" s="74">
        <v>150.58000000000001</v>
      </c>
      <c r="C53" s="74"/>
      <c r="D53" s="74">
        <v>3.98</v>
      </c>
      <c r="E53" s="74"/>
      <c r="F53" s="74" t="s">
        <v>56</v>
      </c>
      <c r="G53" s="74"/>
      <c r="H53" s="74" t="s">
        <v>56</v>
      </c>
      <c r="I53" s="74"/>
      <c r="J53" s="74">
        <v>8.35</v>
      </c>
      <c r="K53" s="74"/>
      <c r="L53" s="74">
        <v>28.75</v>
      </c>
      <c r="M53" s="74"/>
      <c r="N53" s="74">
        <v>37.130000000000003</v>
      </c>
      <c r="O53" s="74"/>
      <c r="P53" s="74">
        <v>62.38</v>
      </c>
      <c r="Q53" s="74"/>
      <c r="R53" s="74">
        <v>2.09</v>
      </c>
      <c r="S53" s="74"/>
      <c r="T53" s="74">
        <v>7.9</v>
      </c>
    </row>
    <row r="54" spans="1:20" x14ac:dyDescent="0.2">
      <c r="A54" s="73" t="s">
        <v>81</v>
      </c>
      <c r="B54" s="74">
        <v>23.51</v>
      </c>
      <c r="C54" s="74"/>
      <c r="D54" s="74" t="s">
        <v>56</v>
      </c>
      <c r="E54" s="74"/>
      <c r="F54" s="74" t="s">
        <v>56</v>
      </c>
      <c r="G54" s="74"/>
      <c r="H54" s="74" t="s">
        <v>56</v>
      </c>
      <c r="I54" s="74"/>
      <c r="J54" s="74" t="s">
        <v>56</v>
      </c>
      <c r="K54" s="74"/>
      <c r="L54" s="74" t="s">
        <v>56</v>
      </c>
      <c r="M54" s="74"/>
      <c r="N54" s="74">
        <v>8.1300000000000008</v>
      </c>
      <c r="O54" s="74"/>
      <c r="P54" s="74">
        <v>3.63</v>
      </c>
      <c r="Q54" s="74"/>
      <c r="R54" s="74">
        <v>7.81</v>
      </c>
      <c r="S54" s="74"/>
      <c r="T54" s="74">
        <v>3.94</v>
      </c>
    </row>
    <row r="55" spans="1:20" x14ac:dyDescent="0.2">
      <c r="A55" s="73" t="s">
        <v>86</v>
      </c>
      <c r="B55" s="74">
        <v>1276.4000000000001</v>
      </c>
      <c r="C55" s="74"/>
      <c r="D55" s="74">
        <v>21.44</v>
      </c>
      <c r="E55" s="74"/>
      <c r="F55" s="74">
        <v>46.83</v>
      </c>
      <c r="G55" s="74"/>
      <c r="H55" s="74">
        <v>54.03</v>
      </c>
      <c r="I55" s="74"/>
      <c r="J55" s="74">
        <v>90.98</v>
      </c>
      <c r="K55" s="74"/>
      <c r="L55" s="74">
        <v>273.63</v>
      </c>
      <c r="M55" s="74"/>
      <c r="N55" s="74">
        <v>378.74</v>
      </c>
      <c r="O55" s="74"/>
      <c r="P55" s="74">
        <v>374.87</v>
      </c>
      <c r="Q55" s="74"/>
      <c r="R55" s="74">
        <v>17.34</v>
      </c>
      <c r="S55" s="74"/>
      <c r="T55" s="74">
        <v>18.54</v>
      </c>
    </row>
    <row r="56" spans="1:20" x14ac:dyDescent="0.2">
      <c r="A56" s="73" t="s">
        <v>74</v>
      </c>
      <c r="B56" s="74">
        <v>40.81</v>
      </c>
      <c r="C56" s="74"/>
      <c r="D56" s="74" t="s">
        <v>56</v>
      </c>
      <c r="E56" s="74"/>
      <c r="F56" s="74">
        <v>6.98</v>
      </c>
      <c r="G56" s="74"/>
      <c r="H56" s="74">
        <v>5.83</v>
      </c>
      <c r="I56" s="74"/>
      <c r="J56" s="74">
        <v>3.53</v>
      </c>
      <c r="K56" s="74"/>
      <c r="L56" s="74">
        <v>10.06</v>
      </c>
      <c r="M56" s="74"/>
      <c r="N56" s="74">
        <v>5.97</v>
      </c>
      <c r="O56" s="74"/>
      <c r="P56" s="74">
        <v>4.8099999999999996</v>
      </c>
      <c r="Q56" s="74"/>
      <c r="R56" s="74">
        <v>3.63</v>
      </c>
      <c r="S56" s="74"/>
      <c r="T56" s="74" t="s">
        <v>56</v>
      </c>
    </row>
    <row r="57" spans="1:20" x14ac:dyDescent="0.2">
      <c r="A57" s="73" t="s">
        <v>75</v>
      </c>
      <c r="B57" s="74">
        <v>360.02</v>
      </c>
      <c r="C57" s="74"/>
      <c r="D57" s="74">
        <v>10.91</v>
      </c>
      <c r="E57" s="74"/>
      <c r="F57" s="74">
        <v>12.75</v>
      </c>
      <c r="G57" s="74"/>
      <c r="H57" s="74">
        <v>29.99</v>
      </c>
      <c r="I57" s="74"/>
      <c r="J57" s="74">
        <v>47.03</v>
      </c>
      <c r="K57" s="74"/>
      <c r="L57" s="74">
        <v>118</v>
      </c>
      <c r="M57" s="74"/>
      <c r="N57" s="74">
        <v>85.55</v>
      </c>
      <c r="O57" s="74"/>
      <c r="P57" s="74">
        <v>51.83</v>
      </c>
      <c r="Q57" s="74"/>
      <c r="R57" s="74" t="s">
        <v>56</v>
      </c>
      <c r="S57" s="74"/>
      <c r="T57" s="74">
        <v>3.96</v>
      </c>
    </row>
    <row r="58" spans="1:20" x14ac:dyDescent="0.2">
      <c r="A58" s="73" t="s">
        <v>76</v>
      </c>
      <c r="B58" s="74">
        <v>301.45</v>
      </c>
      <c r="C58" s="74"/>
      <c r="D58" s="74">
        <v>5.43</v>
      </c>
      <c r="E58" s="74"/>
      <c r="F58" s="74">
        <v>13.06</v>
      </c>
      <c r="G58" s="74"/>
      <c r="H58" s="74">
        <v>7.9</v>
      </c>
      <c r="I58" s="74"/>
      <c r="J58" s="74">
        <v>27.58</v>
      </c>
      <c r="K58" s="74"/>
      <c r="L58" s="74">
        <v>69.709999999999994</v>
      </c>
      <c r="M58" s="74"/>
      <c r="N58" s="74">
        <v>112.77</v>
      </c>
      <c r="O58" s="74"/>
      <c r="P58" s="74">
        <v>65</v>
      </c>
      <c r="Q58" s="74"/>
      <c r="R58" s="74" t="s">
        <v>56</v>
      </c>
      <c r="S58" s="74"/>
      <c r="T58" s="74" t="s">
        <v>56</v>
      </c>
    </row>
    <row r="59" spans="1:20" x14ac:dyDescent="0.2">
      <c r="A59" s="73" t="s">
        <v>77</v>
      </c>
      <c r="B59" s="74">
        <v>372.27</v>
      </c>
      <c r="C59" s="74"/>
      <c r="D59" s="74" t="s">
        <v>56</v>
      </c>
      <c r="E59" s="74"/>
      <c r="F59" s="74">
        <v>8.93</v>
      </c>
      <c r="G59" s="74"/>
      <c r="H59" s="74">
        <v>4.8499999999999996</v>
      </c>
      <c r="I59" s="74"/>
      <c r="J59" s="74">
        <v>7.95</v>
      </c>
      <c r="K59" s="74"/>
      <c r="L59" s="74">
        <v>71.92</v>
      </c>
      <c r="M59" s="74"/>
      <c r="N59" s="74">
        <v>136.27000000000001</v>
      </c>
      <c r="O59" s="74"/>
      <c r="P59" s="74">
        <v>138.19999999999999</v>
      </c>
      <c r="Q59" s="74"/>
      <c r="R59" s="74">
        <v>4.1500000000000004</v>
      </c>
      <c r="S59" s="74"/>
      <c r="T59" s="74" t="s">
        <v>56</v>
      </c>
    </row>
    <row r="60" spans="1:20" x14ac:dyDescent="0.2">
      <c r="A60" s="73" t="s">
        <v>78</v>
      </c>
      <c r="B60" s="74">
        <v>154.88</v>
      </c>
      <c r="C60" s="74"/>
      <c r="D60" s="74">
        <v>1.01</v>
      </c>
      <c r="E60" s="74"/>
      <c r="F60" s="74">
        <v>5.1100000000000003</v>
      </c>
      <c r="G60" s="74"/>
      <c r="H60" s="74">
        <v>5.47</v>
      </c>
      <c r="I60" s="74"/>
      <c r="J60" s="74">
        <v>4.88</v>
      </c>
      <c r="K60" s="74"/>
      <c r="L60" s="74">
        <v>3.94</v>
      </c>
      <c r="M60" s="74"/>
      <c r="N60" s="74">
        <v>38.19</v>
      </c>
      <c r="O60" s="74"/>
      <c r="P60" s="74">
        <v>91.25</v>
      </c>
      <c r="Q60" s="74"/>
      <c r="R60" s="74">
        <v>4.0199999999999996</v>
      </c>
      <c r="S60" s="74"/>
      <c r="T60" s="74">
        <v>1.01</v>
      </c>
    </row>
    <row r="61" spans="1:20" x14ac:dyDescent="0.2">
      <c r="A61" s="73" t="s">
        <v>79</v>
      </c>
      <c r="B61" s="74">
        <v>19.91</v>
      </c>
      <c r="C61" s="74"/>
      <c r="D61" s="74">
        <v>4.09</v>
      </c>
      <c r="E61" s="74"/>
      <c r="F61" s="74" t="s">
        <v>56</v>
      </c>
      <c r="G61" s="74"/>
      <c r="H61" s="74" t="s">
        <v>56</v>
      </c>
      <c r="I61" s="74"/>
      <c r="J61" s="74" t="s">
        <v>56</v>
      </c>
      <c r="K61" s="74"/>
      <c r="L61" s="74" t="s">
        <v>56</v>
      </c>
      <c r="M61" s="74"/>
      <c r="N61" s="74" t="s">
        <v>56</v>
      </c>
      <c r="O61" s="74"/>
      <c r="P61" s="74">
        <v>11.56</v>
      </c>
      <c r="Q61" s="74"/>
      <c r="R61" s="74" t="s">
        <v>56</v>
      </c>
      <c r="S61" s="74"/>
      <c r="T61" s="74">
        <v>4.26</v>
      </c>
    </row>
    <row r="62" spans="1:20" x14ac:dyDescent="0.2">
      <c r="A62" s="73" t="s">
        <v>80</v>
      </c>
      <c r="B62" s="74">
        <v>18.29</v>
      </c>
      <c r="C62" s="74"/>
      <c r="D62" s="74" t="s">
        <v>56</v>
      </c>
      <c r="E62" s="74"/>
      <c r="F62" s="74" t="s">
        <v>56</v>
      </c>
      <c r="G62" s="74"/>
      <c r="H62" s="74" t="s">
        <v>56</v>
      </c>
      <c r="I62" s="74"/>
      <c r="J62" s="74" t="s">
        <v>56</v>
      </c>
      <c r="K62" s="74"/>
      <c r="L62" s="74" t="s">
        <v>56</v>
      </c>
      <c r="M62" s="74"/>
      <c r="N62" s="74" t="s">
        <v>56</v>
      </c>
      <c r="O62" s="74"/>
      <c r="P62" s="74">
        <v>12.24</v>
      </c>
      <c r="Q62" s="74"/>
      <c r="R62" s="74">
        <v>1</v>
      </c>
      <c r="S62" s="74"/>
      <c r="T62" s="74">
        <v>5.05</v>
      </c>
    </row>
    <row r="63" spans="1:20" x14ac:dyDescent="0.2">
      <c r="A63" s="73" t="s">
        <v>81</v>
      </c>
      <c r="B63" s="74">
        <v>8.8000000000000007</v>
      </c>
      <c r="C63" s="74"/>
      <c r="D63" s="74" t="s">
        <v>56</v>
      </c>
      <c r="E63" s="74"/>
      <c r="F63" s="74" t="s">
        <v>56</v>
      </c>
      <c r="G63" s="74"/>
      <c r="H63" s="74" t="s">
        <v>56</v>
      </c>
      <c r="I63" s="74"/>
      <c r="J63" s="74" t="s">
        <v>56</v>
      </c>
      <c r="K63" s="74"/>
      <c r="L63" s="74" t="s">
        <v>56</v>
      </c>
      <c r="M63" s="74"/>
      <c r="N63" s="74" t="s">
        <v>56</v>
      </c>
      <c r="O63" s="74"/>
      <c r="P63" s="74" t="s">
        <v>56</v>
      </c>
      <c r="Q63" s="74"/>
      <c r="R63" s="74">
        <v>4.54</v>
      </c>
      <c r="S63" s="74"/>
      <c r="T63" s="74">
        <v>4.26</v>
      </c>
    </row>
    <row r="64" spans="1:20" x14ac:dyDescent="0.2">
      <c r="A64" s="73" t="s">
        <v>87</v>
      </c>
      <c r="B64" s="74">
        <v>141.08000000000001</v>
      </c>
      <c r="C64" s="74"/>
      <c r="D64" s="74">
        <v>8.1199999999999992</v>
      </c>
      <c r="E64" s="74"/>
      <c r="F64" s="74">
        <v>12</v>
      </c>
      <c r="G64" s="74"/>
      <c r="H64" s="74">
        <v>27.05</v>
      </c>
      <c r="I64" s="74"/>
      <c r="J64" s="74">
        <v>24.28</v>
      </c>
      <c r="K64" s="74"/>
      <c r="L64" s="74">
        <v>32.15</v>
      </c>
      <c r="M64" s="74"/>
      <c r="N64" s="74">
        <v>8.93</v>
      </c>
      <c r="O64" s="74"/>
      <c r="P64" s="74">
        <v>24.69</v>
      </c>
      <c r="Q64" s="74"/>
      <c r="R64" s="74">
        <v>3.86</v>
      </c>
      <c r="S64" s="74"/>
      <c r="T64" s="74" t="s">
        <v>56</v>
      </c>
    </row>
    <row r="65" spans="1:20" x14ac:dyDescent="0.2">
      <c r="A65" s="73" t="s">
        <v>74</v>
      </c>
      <c r="B65" s="74">
        <v>87.69</v>
      </c>
      <c r="C65" s="74"/>
      <c r="D65" s="74">
        <v>4.12</v>
      </c>
      <c r="E65" s="74"/>
      <c r="F65" s="74">
        <v>12</v>
      </c>
      <c r="G65" s="74"/>
      <c r="H65" s="74">
        <v>26.04</v>
      </c>
      <c r="I65" s="74"/>
      <c r="J65" s="74">
        <v>17.04</v>
      </c>
      <c r="K65" s="74"/>
      <c r="L65" s="74">
        <v>20.41</v>
      </c>
      <c r="M65" s="74"/>
      <c r="N65" s="74">
        <v>4.01</v>
      </c>
      <c r="O65" s="74"/>
      <c r="P65" s="74">
        <v>4.07</v>
      </c>
      <c r="Q65" s="74"/>
      <c r="R65" s="74" t="s">
        <v>56</v>
      </c>
      <c r="S65" s="74"/>
      <c r="T65" s="74" t="s">
        <v>56</v>
      </c>
    </row>
    <row r="66" spans="1:20" x14ac:dyDescent="0.2">
      <c r="A66" s="73" t="s">
        <v>75</v>
      </c>
      <c r="B66" s="74">
        <v>44.5</v>
      </c>
      <c r="C66" s="74"/>
      <c r="D66" s="74">
        <v>4.01</v>
      </c>
      <c r="E66" s="74"/>
      <c r="F66" s="74" t="s">
        <v>56</v>
      </c>
      <c r="G66" s="74"/>
      <c r="H66" s="74">
        <v>1</v>
      </c>
      <c r="I66" s="74"/>
      <c r="J66" s="74">
        <v>6.23</v>
      </c>
      <c r="K66" s="74"/>
      <c r="L66" s="74">
        <v>11.74</v>
      </c>
      <c r="M66" s="74"/>
      <c r="N66" s="74">
        <v>4.92</v>
      </c>
      <c r="O66" s="74"/>
      <c r="P66" s="74">
        <v>16.600000000000001</v>
      </c>
      <c r="Q66" s="74"/>
      <c r="R66" s="74" t="s">
        <v>56</v>
      </c>
      <c r="S66" s="74"/>
      <c r="T66" s="74" t="s">
        <v>56</v>
      </c>
    </row>
    <row r="67" spans="1:20" x14ac:dyDescent="0.2">
      <c r="A67" s="73" t="s">
        <v>76</v>
      </c>
      <c r="B67" s="74">
        <v>4.8600000000000003</v>
      </c>
      <c r="C67" s="74"/>
      <c r="D67" s="74" t="s">
        <v>56</v>
      </c>
      <c r="E67" s="74"/>
      <c r="F67" s="74" t="s">
        <v>56</v>
      </c>
      <c r="G67" s="74"/>
      <c r="H67" s="74" t="s">
        <v>56</v>
      </c>
      <c r="I67" s="74"/>
      <c r="J67" s="74">
        <v>1</v>
      </c>
      <c r="K67" s="74"/>
      <c r="L67" s="74" t="s">
        <v>56</v>
      </c>
      <c r="M67" s="74"/>
      <c r="N67" s="74" t="s">
        <v>56</v>
      </c>
      <c r="O67" s="74"/>
      <c r="P67" s="74" t="s">
        <v>56</v>
      </c>
      <c r="Q67" s="74"/>
      <c r="R67" s="74">
        <v>3.86</v>
      </c>
      <c r="S67" s="74"/>
      <c r="T67" s="74" t="s">
        <v>56</v>
      </c>
    </row>
    <row r="68" spans="1:20" x14ac:dyDescent="0.2">
      <c r="A68" s="73" t="s">
        <v>77</v>
      </c>
      <c r="B68" s="74">
        <v>2.02</v>
      </c>
      <c r="C68" s="74"/>
      <c r="D68" s="74" t="s">
        <v>56</v>
      </c>
      <c r="E68" s="74"/>
      <c r="F68" s="74" t="s">
        <v>56</v>
      </c>
      <c r="G68" s="74"/>
      <c r="H68" s="74" t="s">
        <v>56</v>
      </c>
      <c r="I68" s="74"/>
      <c r="J68" s="74" t="s">
        <v>56</v>
      </c>
      <c r="K68" s="74"/>
      <c r="L68" s="74" t="s">
        <v>56</v>
      </c>
      <c r="M68" s="74"/>
      <c r="N68" s="74" t="s">
        <v>56</v>
      </c>
      <c r="O68" s="74"/>
      <c r="P68" s="74">
        <v>2.02</v>
      </c>
      <c r="Q68" s="74"/>
      <c r="R68" s="74" t="s">
        <v>56</v>
      </c>
      <c r="S68" s="74"/>
      <c r="T68" s="74" t="s">
        <v>56</v>
      </c>
    </row>
    <row r="69" spans="1:20" x14ac:dyDescent="0.2">
      <c r="A69" s="73" t="s">
        <v>78</v>
      </c>
      <c r="B69" s="74">
        <v>1</v>
      </c>
      <c r="C69" s="74"/>
      <c r="D69" s="74" t="s">
        <v>56</v>
      </c>
      <c r="E69" s="74"/>
      <c r="F69" s="74" t="s">
        <v>56</v>
      </c>
      <c r="G69" s="74"/>
      <c r="H69" s="74" t="s">
        <v>56</v>
      </c>
      <c r="I69" s="74"/>
      <c r="J69" s="74" t="s">
        <v>56</v>
      </c>
      <c r="K69" s="74"/>
      <c r="L69" s="74" t="s">
        <v>56</v>
      </c>
      <c r="M69" s="74"/>
      <c r="N69" s="74" t="s">
        <v>56</v>
      </c>
      <c r="O69" s="74"/>
      <c r="P69" s="74">
        <v>1</v>
      </c>
      <c r="Q69" s="74"/>
      <c r="R69" s="74" t="s">
        <v>56</v>
      </c>
      <c r="S69" s="74"/>
      <c r="T69" s="74" t="s">
        <v>56</v>
      </c>
    </row>
    <row r="70" spans="1:20" x14ac:dyDescent="0.2">
      <c r="A70" s="73" t="s">
        <v>79</v>
      </c>
      <c r="B70" s="74">
        <v>1</v>
      </c>
      <c r="C70" s="74"/>
      <c r="D70" s="74" t="s">
        <v>56</v>
      </c>
      <c r="E70" s="74"/>
      <c r="F70" s="74" t="s">
        <v>56</v>
      </c>
      <c r="G70" s="74"/>
      <c r="H70" s="74" t="s">
        <v>56</v>
      </c>
      <c r="I70" s="74"/>
      <c r="J70" s="74" t="s">
        <v>56</v>
      </c>
      <c r="K70" s="74"/>
      <c r="L70" s="74" t="s">
        <v>56</v>
      </c>
      <c r="M70" s="74"/>
      <c r="N70" s="74" t="s">
        <v>56</v>
      </c>
      <c r="O70" s="74"/>
      <c r="P70" s="74">
        <v>1</v>
      </c>
      <c r="Q70" s="74"/>
      <c r="R70" s="74" t="s">
        <v>56</v>
      </c>
      <c r="S70" s="74"/>
      <c r="T70" s="74" t="s">
        <v>56</v>
      </c>
    </row>
    <row r="71" spans="1:20" x14ac:dyDescent="0.2">
      <c r="A71" s="73" t="s">
        <v>80</v>
      </c>
      <c r="B71" s="74" t="s">
        <v>56</v>
      </c>
      <c r="C71" s="74"/>
      <c r="D71" s="74" t="s">
        <v>56</v>
      </c>
      <c r="E71" s="74"/>
      <c r="F71" s="74" t="s">
        <v>56</v>
      </c>
      <c r="G71" s="74"/>
      <c r="H71" s="74" t="s">
        <v>56</v>
      </c>
      <c r="I71" s="74"/>
      <c r="J71" s="74" t="s">
        <v>56</v>
      </c>
      <c r="K71" s="74"/>
      <c r="L71" s="74" t="s">
        <v>56</v>
      </c>
      <c r="M71" s="74"/>
      <c r="N71" s="74" t="s">
        <v>56</v>
      </c>
      <c r="O71" s="74"/>
      <c r="P71" s="74" t="s">
        <v>56</v>
      </c>
      <c r="Q71" s="74"/>
      <c r="R71" s="74" t="s">
        <v>56</v>
      </c>
      <c r="S71" s="74"/>
      <c r="T71" s="74" t="s">
        <v>56</v>
      </c>
    </row>
    <row r="72" spans="1:20" x14ac:dyDescent="0.2">
      <c r="A72" s="73" t="s">
        <v>81</v>
      </c>
      <c r="B72" s="74" t="s">
        <v>56</v>
      </c>
      <c r="C72" s="74"/>
      <c r="D72" s="74" t="s">
        <v>56</v>
      </c>
      <c r="E72" s="74"/>
      <c r="F72" s="74" t="s">
        <v>56</v>
      </c>
      <c r="G72" s="74"/>
      <c r="H72" s="74" t="s">
        <v>56</v>
      </c>
      <c r="I72" s="74"/>
      <c r="J72" s="74" t="s">
        <v>56</v>
      </c>
      <c r="K72" s="74"/>
      <c r="L72" s="74" t="s">
        <v>56</v>
      </c>
      <c r="M72" s="74"/>
      <c r="N72" s="74" t="s">
        <v>56</v>
      </c>
      <c r="O72" s="74"/>
      <c r="P72" s="74" t="s">
        <v>56</v>
      </c>
      <c r="Q72" s="74"/>
      <c r="R72" s="74" t="s">
        <v>56</v>
      </c>
      <c r="S72" s="74"/>
      <c r="T72" s="74" t="s">
        <v>56</v>
      </c>
    </row>
    <row r="73" spans="1:20" ht="28.5" x14ac:dyDescent="0.2">
      <c r="A73" s="76" t="s">
        <v>88</v>
      </c>
      <c r="B73" s="74">
        <v>968.8</v>
      </c>
      <c r="C73" s="74"/>
      <c r="D73" s="74">
        <v>40.97</v>
      </c>
      <c r="E73" s="74"/>
      <c r="F73" s="74">
        <v>37.159999999999997</v>
      </c>
      <c r="G73" s="74"/>
      <c r="H73" s="74">
        <v>54.79</v>
      </c>
      <c r="I73" s="74"/>
      <c r="J73" s="74">
        <v>77.94</v>
      </c>
      <c r="K73" s="74"/>
      <c r="L73" s="74">
        <v>179.34</v>
      </c>
      <c r="M73" s="74"/>
      <c r="N73" s="74">
        <v>237.31</v>
      </c>
      <c r="O73" s="74"/>
      <c r="P73" s="74">
        <v>307.32</v>
      </c>
      <c r="Q73" s="74"/>
      <c r="R73" s="74">
        <v>28.9</v>
      </c>
      <c r="S73" s="74"/>
      <c r="T73" s="74">
        <v>5.07</v>
      </c>
    </row>
    <row r="74" spans="1:20" x14ac:dyDescent="0.2">
      <c r="A74" s="73" t="s">
        <v>74</v>
      </c>
      <c r="B74" s="74">
        <v>42.84</v>
      </c>
      <c r="C74" s="74"/>
      <c r="D74" s="74">
        <v>3.99</v>
      </c>
      <c r="E74" s="74"/>
      <c r="F74" s="74">
        <v>7.82</v>
      </c>
      <c r="G74" s="74"/>
      <c r="H74" s="74">
        <v>7.79</v>
      </c>
      <c r="I74" s="74"/>
      <c r="J74" s="74">
        <v>13.24</v>
      </c>
      <c r="K74" s="74"/>
      <c r="L74" s="74">
        <v>1.02</v>
      </c>
      <c r="M74" s="74"/>
      <c r="N74" s="74">
        <v>4.9400000000000004</v>
      </c>
      <c r="O74" s="74"/>
      <c r="P74" s="74">
        <v>4.04</v>
      </c>
      <c r="Q74" s="74"/>
      <c r="R74" s="74" t="s">
        <v>56</v>
      </c>
      <c r="S74" s="74"/>
      <c r="T74" s="74" t="s">
        <v>56</v>
      </c>
    </row>
    <row r="75" spans="1:20" x14ac:dyDescent="0.2">
      <c r="A75" s="73" t="s">
        <v>75</v>
      </c>
      <c r="B75" s="74">
        <v>196.4</v>
      </c>
      <c r="C75" s="74"/>
      <c r="D75" s="74">
        <v>8.34</v>
      </c>
      <c r="E75" s="74"/>
      <c r="F75" s="74">
        <v>8.5</v>
      </c>
      <c r="G75" s="74"/>
      <c r="H75" s="74">
        <v>18.11</v>
      </c>
      <c r="I75" s="74"/>
      <c r="J75" s="74">
        <v>24.34</v>
      </c>
      <c r="K75" s="74"/>
      <c r="L75" s="74">
        <v>53.15</v>
      </c>
      <c r="M75" s="74"/>
      <c r="N75" s="74">
        <v>59.25</v>
      </c>
      <c r="O75" s="74"/>
      <c r="P75" s="74">
        <v>20.64</v>
      </c>
      <c r="Q75" s="74"/>
      <c r="R75" s="74" t="s">
        <v>56</v>
      </c>
      <c r="S75" s="74"/>
      <c r="T75" s="74">
        <v>4.07</v>
      </c>
    </row>
    <row r="76" spans="1:20" x14ac:dyDescent="0.2">
      <c r="A76" s="73" t="s">
        <v>76</v>
      </c>
      <c r="B76" s="74">
        <v>214.36</v>
      </c>
      <c r="C76" s="74"/>
      <c r="D76" s="74" t="s">
        <v>56</v>
      </c>
      <c r="E76" s="74"/>
      <c r="F76" s="74">
        <v>8.7899999999999991</v>
      </c>
      <c r="G76" s="74"/>
      <c r="H76" s="74">
        <v>9.07</v>
      </c>
      <c r="I76" s="74"/>
      <c r="J76" s="74">
        <v>16.3</v>
      </c>
      <c r="K76" s="74"/>
      <c r="L76" s="74">
        <v>54.65</v>
      </c>
      <c r="M76" s="74"/>
      <c r="N76" s="74">
        <v>65.680000000000007</v>
      </c>
      <c r="O76" s="74"/>
      <c r="P76" s="74">
        <v>55.93</v>
      </c>
      <c r="Q76" s="74"/>
      <c r="R76" s="74">
        <v>3.94</v>
      </c>
      <c r="S76" s="74"/>
      <c r="T76" s="74" t="s">
        <v>56</v>
      </c>
    </row>
    <row r="77" spans="1:20" x14ac:dyDescent="0.2">
      <c r="A77" s="73" t="s">
        <v>77</v>
      </c>
      <c r="B77" s="74">
        <v>297.56</v>
      </c>
      <c r="C77" s="74"/>
      <c r="D77" s="74">
        <v>11.97</v>
      </c>
      <c r="E77" s="74"/>
      <c r="F77" s="74">
        <v>7.89</v>
      </c>
      <c r="G77" s="74"/>
      <c r="H77" s="74">
        <v>7.72</v>
      </c>
      <c r="I77" s="74"/>
      <c r="J77" s="74">
        <v>16.28</v>
      </c>
      <c r="K77" s="74"/>
      <c r="L77" s="74">
        <v>46.29</v>
      </c>
      <c r="M77" s="74"/>
      <c r="N77" s="74">
        <v>76.290000000000006</v>
      </c>
      <c r="O77" s="74"/>
      <c r="P77" s="74">
        <v>131.12</v>
      </c>
      <c r="Q77" s="74"/>
      <c r="R77" s="74" t="s">
        <v>56</v>
      </c>
      <c r="S77" s="74"/>
      <c r="T77" s="74" t="s">
        <v>56</v>
      </c>
    </row>
    <row r="78" spans="1:20" x14ac:dyDescent="0.2">
      <c r="A78" s="73" t="s">
        <v>78</v>
      </c>
      <c r="B78" s="74">
        <v>179.7</v>
      </c>
      <c r="C78" s="74"/>
      <c r="D78" s="74">
        <v>16.68</v>
      </c>
      <c r="E78" s="74"/>
      <c r="F78" s="74" t="s">
        <v>56</v>
      </c>
      <c r="G78" s="74"/>
      <c r="H78" s="74">
        <v>8.1</v>
      </c>
      <c r="I78" s="74"/>
      <c r="J78" s="74">
        <v>3.75</v>
      </c>
      <c r="K78" s="74"/>
      <c r="L78" s="74">
        <v>24.23</v>
      </c>
      <c r="M78" s="74"/>
      <c r="N78" s="74">
        <v>23.27</v>
      </c>
      <c r="O78" s="74"/>
      <c r="P78" s="74">
        <v>78.709999999999994</v>
      </c>
      <c r="Q78" s="74"/>
      <c r="R78" s="74">
        <v>24.96</v>
      </c>
      <c r="S78" s="74"/>
      <c r="T78" s="74" t="s">
        <v>56</v>
      </c>
    </row>
    <row r="79" spans="1:20" x14ac:dyDescent="0.2">
      <c r="A79" s="73" t="s">
        <v>79</v>
      </c>
      <c r="B79" s="74">
        <v>25.3</v>
      </c>
      <c r="C79" s="74"/>
      <c r="D79" s="74" t="s">
        <v>56</v>
      </c>
      <c r="E79" s="74"/>
      <c r="F79" s="74">
        <v>4.16</v>
      </c>
      <c r="G79" s="74"/>
      <c r="H79" s="74">
        <v>4.01</v>
      </c>
      <c r="I79" s="74"/>
      <c r="J79" s="74" t="s">
        <v>56</v>
      </c>
      <c r="K79" s="74"/>
      <c r="L79" s="74" t="s">
        <v>56</v>
      </c>
      <c r="M79" s="74"/>
      <c r="N79" s="74">
        <v>7.89</v>
      </c>
      <c r="O79" s="74"/>
      <c r="P79" s="74">
        <v>9.24</v>
      </c>
      <c r="Q79" s="74"/>
      <c r="R79" s="74" t="s">
        <v>56</v>
      </c>
      <c r="S79" s="74"/>
      <c r="T79" s="74" t="s">
        <v>56</v>
      </c>
    </row>
    <row r="80" spans="1:20" x14ac:dyDescent="0.2">
      <c r="A80" s="73" t="s">
        <v>80</v>
      </c>
      <c r="B80" s="74">
        <v>11.67</v>
      </c>
      <c r="C80" s="74"/>
      <c r="D80" s="74" t="s">
        <v>56</v>
      </c>
      <c r="E80" s="74"/>
      <c r="F80" s="74" t="s">
        <v>56</v>
      </c>
      <c r="G80" s="74"/>
      <c r="H80" s="74" t="s">
        <v>56</v>
      </c>
      <c r="I80" s="74"/>
      <c r="J80" s="74">
        <v>4.03</v>
      </c>
      <c r="K80" s="74"/>
      <c r="L80" s="74" t="s">
        <v>56</v>
      </c>
      <c r="M80" s="74"/>
      <c r="N80" s="74" t="s">
        <v>56</v>
      </c>
      <c r="O80" s="74"/>
      <c r="P80" s="74">
        <v>7.64</v>
      </c>
      <c r="Q80" s="74"/>
      <c r="R80" s="74" t="s">
        <v>56</v>
      </c>
      <c r="S80" s="74"/>
      <c r="T80" s="74" t="s">
        <v>56</v>
      </c>
    </row>
    <row r="81" spans="1:20" x14ac:dyDescent="0.2">
      <c r="A81" s="73" t="s">
        <v>81</v>
      </c>
      <c r="B81" s="74">
        <v>1</v>
      </c>
      <c r="C81" s="74"/>
      <c r="D81" s="74" t="s">
        <v>56</v>
      </c>
      <c r="E81" s="74"/>
      <c r="F81" s="74" t="s">
        <v>56</v>
      </c>
      <c r="G81" s="74"/>
      <c r="H81" s="74" t="s">
        <v>56</v>
      </c>
      <c r="I81" s="74"/>
      <c r="J81" s="74" t="s">
        <v>56</v>
      </c>
      <c r="K81" s="74"/>
      <c r="L81" s="74" t="s">
        <v>56</v>
      </c>
      <c r="M81" s="74"/>
      <c r="N81" s="74" t="s">
        <v>56</v>
      </c>
      <c r="O81" s="74"/>
      <c r="P81" s="74" t="s">
        <v>56</v>
      </c>
      <c r="Q81" s="74"/>
      <c r="R81" s="74" t="s">
        <v>56</v>
      </c>
      <c r="S81" s="74"/>
      <c r="T81" s="74">
        <v>1</v>
      </c>
    </row>
    <row r="82" spans="1:20" x14ac:dyDescent="0.2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</row>
    <row r="83" spans="1:20" x14ac:dyDescent="0.2">
      <c r="A83" s="73" t="s">
        <v>89</v>
      </c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</row>
    <row r="84" spans="1:20" x14ac:dyDescent="0.2">
      <c r="A84" s="73" t="s">
        <v>90</v>
      </c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</row>
    <row r="85" spans="1:20" x14ac:dyDescent="0.2"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</row>
    <row r="86" spans="1:20" x14ac:dyDescent="0.2"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</row>
    <row r="87" spans="1:20" x14ac:dyDescent="0.2"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</row>
    <row r="88" spans="1:20" x14ac:dyDescent="0.2"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</row>
    <row r="89" spans="1:20" x14ac:dyDescent="0.2"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</row>
    <row r="90" spans="1:20" x14ac:dyDescent="0.2"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</row>
    <row r="91" spans="1:20" x14ac:dyDescent="0.2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</row>
    <row r="92" spans="1:20" x14ac:dyDescent="0.2"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</row>
    <row r="93" spans="1:20" x14ac:dyDescent="0.2"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</row>
    <row r="94" spans="1:20" x14ac:dyDescent="0.2"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</row>
    <row r="95" spans="1:20" x14ac:dyDescent="0.2"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</row>
    <row r="96" spans="1:20" x14ac:dyDescent="0.2"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</row>
    <row r="97" spans="2:20" x14ac:dyDescent="0.2"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</row>
    <row r="98" spans="2:20" x14ac:dyDescent="0.2"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</row>
    <row r="99" spans="2:20" x14ac:dyDescent="0.2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</row>
    <row r="100" spans="2:20" x14ac:dyDescent="0.2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</row>
    <row r="101" spans="2:20" x14ac:dyDescent="0.2"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</row>
    <row r="102" spans="2:20" x14ac:dyDescent="0.2"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</row>
    <row r="103" spans="2:20" x14ac:dyDescent="0.2"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</row>
    <row r="104" spans="2:20" x14ac:dyDescent="0.2"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</row>
    <row r="105" spans="2:20" x14ac:dyDescent="0.2"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</row>
    <row r="106" spans="2:20" x14ac:dyDescent="0.2"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</row>
    <row r="107" spans="2:20" x14ac:dyDescent="0.2"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</row>
    <row r="108" spans="2:20" x14ac:dyDescent="0.2"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</row>
    <row r="109" spans="2:20" x14ac:dyDescent="0.2"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</row>
    <row r="110" spans="2:20" x14ac:dyDescent="0.2"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</row>
    <row r="111" spans="2:20" x14ac:dyDescent="0.2"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</row>
    <row r="112" spans="2:20" x14ac:dyDescent="0.2"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</row>
    <row r="113" spans="2:20" x14ac:dyDescent="0.2"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</row>
    <row r="114" spans="2:20" x14ac:dyDescent="0.2"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</row>
    <row r="115" spans="2:20" x14ac:dyDescent="0.2"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</row>
    <row r="116" spans="2:20" x14ac:dyDescent="0.2"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</row>
    <row r="117" spans="2:20" x14ac:dyDescent="0.2"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</row>
    <row r="118" spans="2:20" x14ac:dyDescent="0.2"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</row>
    <row r="119" spans="2:20" x14ac:dyDescent="0.2"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</row>
    <row r="120" spans="2:20" x14ac:dyDescent="0.2"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</row>
    <row r="121" spans="2:20" x14ac:dyDescent="0.2"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</row>
    <row r="122" spans="2:20" x14ac:dyDescent="0.2"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</row>
    <row r="123" spans="2:20" x14ac:dyDescent="0.2"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</row>
    <row r="124" spans="2:20" x14ac:dyDescent="0.2"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</row>
    <row r="125" spans="2:20" x14ac:dyDescent="0.2"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</row>
    <row r="126" spans="2:20" x14ac:dyDescent="0.2"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</row>
    <row r="127" spans="2:20" x14ac:dyDescent="0.2"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</row>
    <row r="128" spans="2:20" x14ac:dyDescent="0.2"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</row>
    <row r="129" spans="2:20" x14ac:dyDescent="0.2"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</row>
    <row r="130" spans="2:20" x14ac:dyDescent="0.2"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</row>
    <row r="131" spans="2:20" x14ac:dyDescent="0.2"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</row>
    <row r="132" spans="2:20" x14ac:dyDescent="0.2"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</row>
    <row r="133" spans="2:20" x14ac:dyDescent="0.2"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</row>
    <row r="134" spans="2:20" x14ac:dyDescent="0.2"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</row>
    <row r="135" spans="2:20" x14ac:dyDescent="0.2"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</row>
    <row r="136" spans="2:20" x14ac:dyDescent="0.2"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</row>
    <row r="137" spans="2:20" x14ac:dyDescent="0.2"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</row>
    <row r="138" spans="2:20" x14ac:dyDescent="0.2"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</row>
    <row r="139" spans="2:20" x14ac:dyDescent="0.2"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</row>
    <row r="140" spans="2:20" x14ac:dyDescent="0.2"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</row>
    <row r="141" spans="2:20" x14ac:dyDescent="0.2"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</row>
    <row r="142" spans="2:20" x14ac:dyDescent="0.2"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</row>
    <row r="143" spans="2:20" x14ac:dyDescent="0.2"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</row>
    <row r="144" spans="2:20" x14ac:dyDescent="0.2"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</row>
    <row r="145" spans="2:20" x14ac:dyDescent="0.2"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</row>
    <row r="146" spans="2:20" x14ac:dyDescent="0.2"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</row>
    <row r="147" spans="2:20" x14ac:dyDescent="0.2"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</row>
    <row r="148" spans="2:20" x14ac:dyDescent="0.2"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</row>
    <row r="149" spans="2:20" x14ac:dyDescent="0.2"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</row>
    <row r="150" spans="2:20" x14ac:dyDescent="0.2"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</row>
    <row r="151" spans="2:20" x14ac:dyDescent="0.2"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</row>
    <row r="152" spans="2:20" x14ac:dyDescent="0.2"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</row>
    <row r="153" spans="2:20" x14ac:dyDescent="0.2"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</row>
    <row r="154" spans="2:20" x14ac:dyDescent="0.2"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</row>
    <row r="155" spans="2:20" x14ac:dyDescent="0.2"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</row>
    <row r="156" spans="2:20" x14ac:dyDescent="0.2"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</row>
    <row r="157" spans="2:20" x14ac:dyDescent="0.2"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</row>
    <row r="158" spans="2:20" x14ac:dyDescent="0.2"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</row>
    <row r="159" spans="2:20" x14ac:dyDescent="0.2"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</row>
    <row r="160" spans="2:20" x14ac:dyDescent="0.2"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</row>
    <row r="161" spans="2:20" x14ac:dyDescent="0.2"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</row>
    <row r="162" spans="2:20" x14ac:dyDescent="0.2"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</row>
    <row r="163" spans="2:20" x14ac:dyDescent="0.2"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</row>
    <row r="164" spans="2:20" x14ac:dyDescent="0.2"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</row>
    <row r="165" spans="2:20" x14ac:dyDescent="0.2"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</row>
    <row r="166" spans="2:20" x14ac:dyDescent="0.2"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</row>
    <row r="167" spans="2:20" x14ac:dyDescent="0.2"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</row>
    <row r="168" spans="2:20" x14ac:dyDescent="0.2"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</row>
    <row r="169" spans="2:20" x14ac:dyDescent="0.2"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</row>
    <row r="170" spans="2:20" x14ac:dyDescent="0.2"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</row>
    <row r="171" spans="2:20" x14ac:dyDescent="0.2"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</row>
    <row r="172" spans="2:20" x14ac:dyDescent="0.2"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</row>
    <row r="173" spans="2:20" x14ac:dyDescent="0.2"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</row>
    <row r="174" spans="2:20" x14ac:dyDescent="0.2"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</row>
    <row r="175" spans="2:20" x14ac:dyDescent="0.2"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</row>
    <row r="176" spans="2:20" x14ac:dyDescent="0.2"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</row>
    <row r="177" spans="2:20" x14ac:dyDescent="0.2"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</row>
    <row r="178" spans="2:20" x14ac:dyDescent="0.2"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</row>
    <row r="179" spans="2:20" x14ac:dyDescent="0.2"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</row>
    <row r="180" spans="2:20" x14ac:dyDescent="0.2"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</row>
    <row r="181" spans="2:20" x14ac:dyDescent="0.2"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</row>
    <row r="182" spans="2:20" x14ac:dyDescent="0.2"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</row>
    <row r="183" spans="2:20" x14ac:dyDescent="0.2"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</row>
    <row r="184" spans="2:20" x14ac:dyDescent="0.2"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</row>
    <row r="185" spans="2:20" x14ac:dyDescent="0.2"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</row>
    <row r="186" spans="2:20" x14ac:dyDescent="0.2"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</row>
    <row r="187" spans="2:20" x14ac:dyDescent="0.2"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</row>
    <row r="188" spans="2:20" x14ac:dyDescent="0.2"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</row>
    <row r="189" spans="2:20" x14ac:dyDescent="0.2"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</row>
    <row r="190" spans="2:20" x14ac:dyDescent="0.2"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</row>
    <row r="191" spans="2:20" x14ac:dyDescent="0.2"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</row>
    <row r="192" spans="2:20" x14ac:dyDescent="0.2"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</row>
    <row r="193" spans="2:20" x14ac:dyDescent="0.2"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</row>
    <row r="194" spans="2:20" x14ac:dyDescent="0.2"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</row>
    <row r="195" spans="2:20" x14ac:dyDescent="0.2"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</row>
    <row r="196" spans="2:20" x14ac:dyDescent="0.2"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</row>
    <row r="197" spans="2:20" x14ac:dyDescent="0.2"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</row>
    <row r="198" spans="2:20" x14ac:dyDescent="0.2"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</row>
    <row r="199" spans="2:20" x14ac:dyDescent="0.2"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</row>
    <row r="200" spans="2:20" x14ac:dyDescent="0.2"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</row>
    <row r="201" spans="2:20" x14ac:dyDescent="0.2"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</row>
    <row r="202" spans="2:20" x14ac:dyDescent="0.2"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</row>
    <row r="203" spans="2:20" x14ac:dyDescent="0.2"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</row>
    <row r="204" spans="2:20" x14ac:dyDescent="0.2"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</row>
    <row r="205" spans="2:20" x14ac:dyDescent="0.2"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</row>
    <row r="206" spans="2:20" x14ac:dyDescent="0.2"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</row>
    <row r="207" spans="2:20" x14ac:dyDescent="0.2"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</row>
    <row r="208" spans="2:20" x14ac:dyDescent="0.2"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</row>
    <row r="209" spans="2:20" x14ac:dyDescent="0.2"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</row>
    <row r="210" spans="2:20" x14ac:dyDescent="0.2"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</row>
    <row r="211" spans="2:20" x14ac:dyDescent="0.2"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</row>
    <row r="212" spans="2:20" x14ac:dyDescent="0.2"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</row>
    <row r="213" spans="2:20" x14ac:dyDescent="0.2"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</row>
    <row r="214" spans="2:20" x14ac:dyDescent="0.2"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</row>
    <row r="215" spans="2:20" x14ac:dyDescent="0.2"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</row>
    <row r="216" spans="2:20" x14ac:dyDescent="0.2"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</row>
    <row r="217" spans="2:20" x14ac:dyDescent="0.2"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</row>
    <row r="218" spans="2:20" x14ac:dyDescent="0.2"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</row>
    <row r="219" spans="2:20" x14ac:dyDescent="0.2"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</row>
    <row r="220" spans="2:20" x14ac:dyDescent="0.2"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</row>
    <row r="221" spans="2:20" x14ac:dyDescent="0.2"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</row>
    <row r="222" spans="2:20" x14ac:dyDescent="0.2"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</row>
    <row r="223" spans="2:20" x14ac:dyDescent="0.2"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</row>
    <row r="224" spans="2:20" x14ac:dyDescent="0.2"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</row>
    <row r="225" spans="2:20" x14ac:dyDescent="0.2"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</row>
    <row r="226" spans="2:20" x14ac:dyDescent="0.2"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</row>
    <row r="227" spans="2:20" x14ac:dyDescent="0.2"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</row>
    <row r="228" spans="2:20" x14ac:dyDescent="0.2"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</row>
    <row r="229" spans="2:20" x14ac:dyDescent="0.2"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</row>
    <row r="230" spans="2:20" x14ac:dyDescent="0.2"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</row>
    <row r="231" spans="2:20" x14ac:dyDescent="0.2"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</row>
    <row r="232" spans="2:20" x14ac:dyDescent="0.2"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</row>
    <row r="233" spans="2:20" x14ac:dyDescent="0.2"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</row>
    <row r="234" spans="2:20" x14ac:dyDescent="0.2"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</row>
    <row r="235" spans="2:20" x14ac:dyDescent="0.2"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</row>
    <row r="236" spans="2:20" x14ac:dyDescent="0.2"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</row>
    <row r="237" spans="2:20" x14ac:dyDescent="0.2"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</row>
    <row r="238" spans="2:20" x14ac:dyDescent="0.2"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</row>
    <row r="239" spans="2:20" x14ac:dyDescent="0.2"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</row>
    <row r="240" spans="2:20" x14ac:dyDescent="0.2"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</row>
    <row r="241" spans="2:20" x14ac:dyDescent="0.2"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</row>
    <row r="242" spans="2:20" x14ac:dyDescent="0.2">
      <c r="B242" s="74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</row>
    <row r="243" spans="2:20" x14ac:dyDescent="0.2">
      <c r="B243" s="74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</row>
    <row r="244" spans="2:20" x14ac:dyDescent="0.2"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</row>
    <row r="245" spans="2:20" x14ac:dyDescent="0.2"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</row>
    <row r="246" spans="2:20" x14ac:dyDescent="0.2"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</row>
    <row r="247" spans="2:20" x14ac:dyDescent="0.2"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</row>
    <row r="248" spans="2:20" x14ac:dyDescent="0.2"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</row>
    <row r="249" spans="2:20" x14ac:dyDescent="0.2"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</row>
    <row r="250" spans="2:20" x14ac:dyDescent="0.2"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</row>
    <row r="251" spans="2:20" x14ac:dyDescent="0.2"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</row>
    <row r="252" spans="2:20" x14ac:dyDescent="0.2"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</row>
    <row r="253" spans="2:20" x14ac:dyDescent="0.2"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</row>
    <row r="254" spans="2:20" x14ac:dyDescent="0.2"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</row>
    <row r="255" spans="2:20" x14ac:dyDescent="0.2"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</row>
    <row r="256" spans="2:20" x14ac:dyDescent="0.2"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</row>
    <row r="257" spans="2:20" x14ac:dyDescent="0.2"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</row>
    <row r="258" spans="2:20" x14ac:dyDescent="0.2"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</row>
    <row r="259" spans="2:20" x14ac:dyDescent="0.2"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</row>
    <row r="260" spans="2:20" x14ac:dyDescent="0.2"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</row>
    <row r="261" spans="2:20" x14ac:dyDescent="0.2"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</row>
    <row r="262" spans="2:20" x14ac:dyDescent="0.2"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</row>
    <row r="263" spans="2:20" x14ac:dyDescent="0.2">
      <c r="B263" s="74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</row>
    <row r="264" spans="2:20" x14ac:dyDescent="0.2"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</row>
    <row r="265" spans="2:20" x14ac:dyDescent="0.2"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</row>
    <row r="266" spans="2:20" x14ac:dyDescent="0.2"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</row>
    <row r="267" spans="2:20" x14ac:dyDescent="0.2"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</row>
    <row r="268" spans="2:20" x14ac:dyDescent="0.2"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</row>
    <row r="269" spans="2:20" x14ac:dyDescent="0.2"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</row>
    <row r="270" spans="2:20" x14ac:dyDescent="0.2">
      <c r="B270" s="74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</row>
    <row r="271" spans="2:20" x14ac:dyDescent="0.2"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</row>
    <row r="272" spans="2:20" x14ac:dyDescent="0.2"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</row>
    <row r="273" spans="2:20" x14ac:dyDescent="0.2"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</row>
    <row r="274" spans="2:20" x14ac:dyDescent="0.2">
      <c r="B274" s="74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</row>
    <row r="275" spans="2:20" x14ac:dyDescent="0.2"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</row>
    <row r="276" spans="2:20" x14ac:dyDescent="0.2"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</row>
    <row r="277" spans="2:20" x14ac:dyDescent="0.2"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</row>
    <row r="278" spans="2:20" x14ac:dyDescent="0.2">
      <c r="B278" s="74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</row>
    <row r="279" spans="2:20" x14ac:dyDescent="0.2"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</row>
    <row r="280" spans="2:20" x14ac:dyDescent="0.2"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</row>
    <row r="281" spans="2:20" x14ac:dyDescent="0.2"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</row>
    <row r="282" spans="2:20" x14ac:dyDescent="0.2">
      <c r="B282" s="74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</row>
    <row r="283" spans="2:20" x14ac:dyDescent="0.2"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</row>
    <row r="284" spans="2:20" x14ac:dyDescent="0.2"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</row>
    <row r="285" spans="2:20" x14ac:dyDescent="0.2"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</row>
    <row r="286" spans="2:20" x14ac:dyDescent="0.2">
      <c r="B286" s="74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</row>
    <row r="287" spans="2:20" x14ac:dyDescent="0.2"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</row>
    <row r="288" spans="2:20" x14ac:dyDescent="0.2">
      <c r="B288" s="74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</row>
    <row r="289" spans="2:20" x14ac:dyDescent="0.2">
      <c r="B289" s="74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</row>
    <row r="290" spans="2:20" x14ac:dyDescent="0.2"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</row>
    <row r="291" spans="2:20" x14ac:dyDescent="0.2"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</row>
    <row r="292" spans="2:20" x14ac:dyDescent="0.2"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</row>
    <row r="293" spans="2:20" x14ac:dyDescent="0.2"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</row>
    <row r="294" spans="2:20" x14ac:dyDescent="0.2"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</row>
    <row r="295" spans="2:20" x14ac:dyDescent="0.2"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</row>
    <row r="296" spans="2:20" x14ac:dyDescent="0.2"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</row>
    <row r="297" spans="2:20" x14ac:dyDescent="0.2"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</row>
    <row r="298" spans="2:20" x14ac:dyDescent="0.2"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</row>
    <row r="299" spans="2:20" x14ac:dyDescent="0.2"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</row>
    <row r="300" spans="2:20" x14ac:dyDescent="0.2"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</row>
    <row r="301" spans="2:20" x14ac:dyDescent="0.2"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</row>
    <row r="302" spans="2:20" x14ac:dyDescent="0.2"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</row>
    <row r="303" spans="2:20" x14ac:dyDescent="0.2"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</row>
    <row r="304" spans="2:20" x14ac:dyDescent="0.2"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</row>
    <row r="305" spans="2:20" x14ac:dyDescent="0.2"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</row>
    <row r="306" spans="2:20" x14ac:dyDescent="0.2"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</row>
    <row r="307" spans="2:20" x14ac:dyDescent="0.2"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</row>
    <row r="308" spans="2:20" x14ac:dyDescent="0.2"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</row>
    <row r="309" spans="2:20" x14ac:dyDescent="0.2"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</row>
    <row r="310" spans="2:20" x14ac:dyDescent="0.2"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</row>
    <row r="311" spans="2:20" x14ac:dyDescent="0.2"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</row>
    <row r="312" spans="2:20" x14ac:dyDescent="0.2"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</row>
    <row r="313" spans="2:20" x14ac:dyDescent="0.2"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</row>
    <row r="314" spans="2:20" x14ac:dyDescent="0.2"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</row>
    <row r="315" spans="2:20" x14ac:dyDescent="0.2">
      <c r="B315" s="74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</row>
    <row r="316" spans="2:20" x14ac:dyDescent="0.2">
      <c r="B316" s="74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</row>
    <row r="317" spans="2:20" x14ac:dyDescent="0.2">
      <c r="B317" s="74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</row>
    <row r="318" spans="2:20" x14ac:dyDescent="0.2"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</row>
    <row r="319" spans="2:20" x14ac:dyDescent="0.2">
      <c r="B319" s="74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</row>
    <row r="320" spans="2:20" x14ac:dyDescent="0.2"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</row>
    <row r="321" spans="2:20" x14ac:dyDescent="0.2">
      <c r="B321" s="74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</row>
    <row r="322" spans="2:20" x14ac:dyDescent="0.2">
      <c r="B322" s="74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</row>
    <row r="323" spans="2:20" x14ac:dyDescent="0.2"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</row>
    <row r="324" spans="2:20" x14ac:dyDescent="0.2">
      <c r="B324" s="74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</row>
    <row r="325" spans="2:20" x14ac:dyDescent="0.2">
      <c r="B325" s="74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</row>
    <row r="326" spans="2:20" x14ac:dyDescent="0.2">
      <c r="B326" s="74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</row>
    <row r="327" spans="2:20" x14ac:dyDescent="0.2">
      <c r="B327" s="74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</row>
    <row r="328" spans="2:20" x14ac:dyDescent="0.2">
      <c r="B328" s="74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</row>
    <row r="329" spans="2:20" x14ac:dyDescent="0.2">
      <c r="B329" s="74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</row>
    <row r="330" spans="2:20" x14ac:dyDescent="0.2">
      <c r="B330" s="74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</row>
    <row r="331" spans="2:20" x14ac:dyDescent="0.2">
      <c r="B331" s="74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</row>
    <row r="332" spans="2:20" x14ac:dyDescent="0.2">
      <c r="B332" s="74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</row>
    <row r="333" spans="2:20" x14ac:dyDescent="0.2">
      <c r="B333" s="74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</row>
    <row r="334" spans="2:20" x14ac:dyDescent="0.2"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</row>
    <row r="335" spans="2:20" x14ac:dyDescent="0.2"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</row>
    <row r="336" spans="2:20" x14ac:dyDescent="0.2"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</row>
    <row r="337" spans="2:20" x14ac:dyDescent="0.2">
      <c r="B337" s="74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</row>
    <row r="338" spans="2:20" x14ac:dyDescent="0.2">
      <c r="B338" s="74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</row>
    <row r="339" spans="2:20" x14ac:dyDescent="0.2">
      <c r="B339" s="74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</row>
    <row r="340" spans="2:20" x14ac:dyDescent="0.2">
      <c r="B340" s="74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</row>
    <row r="341" spans="2:20" x14ac:dyDescent="0.2">
      <c r="B341" s="74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</row>
    <row r="342" spans="2:20" x14ac:dyDescent="0.2">
      <c r="B342" s="74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</row>
    <row r="343" spans="2:20" x14ac:dyDescent="0.2">
      <c r="B343" s="74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</row>
    <row r="344" spans="2:20" x14ac:dyDescent="0.2">
      <c r="B344" s="74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</row>
    <row r="345" spans="2:20" x14ac:dyDescent="0.2">
      <c r="B345" s="74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</row>
    <row r="346" spans="2:20" x14ac:dyDescent="0.2">
      <c r="B346" s="74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</row>
    <row r="347" spans="2:20" x14ac:dyDescent="0.2">
      <c r="B347" s="74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</row>
    <row r="348" spans="2:20" x14ac:dyDescent="0.2">
      <c r="B348" s="74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</row>
    <row r="349" spans="2:20" x14ac:dyDescent="0.2">
      <c r="B349" s="74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</row>
    <row r="350" spans="2:20" x14ac:dyDescent="0.2"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</row>
    <row r="351" spans="2:20" x14ac:dyDescent="0.2">
      <c r="B351" s="74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</row>
    <row r="352" spans="2:20" x14ac:dyDescent="0.2">
      <c r="B352" s="74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</row>
    <row r="353" spans="2:20" x14ac:dyDescent="0.2">
      <c r="B353" s="74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</row>
    <row r="354" spans="2:20" x14ac:dyDescent="0.2">
      <c r="B354" s="74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</row>
    <row r="355" spans="2:20" x14ac:dyDescent="0.2">
      <c r="B355" s="74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</row>
    <row r="356" spans="2:20" x14ac:dyDescent="0.2">
      <c r="B356" s="74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</row>
    <row r="357" spans="2:20" x14ac:dyDescent="0.2">
      <c r="B357" s="74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</row>
    <row r="358" spans="2:20" x14ac:dyDescent="0.2">
      <c r="B358" s="74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</row>
    <row r="359" spans="2:20" x14ac:dyDescent="0.2">
      <c r="B359" s="74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</row>
    <row r="360" spans="2:20" x14ac:dyDescent="0.2">
      <c r="B360" s="74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</row>
    <row r="361" spans="2:20" x14ac:dyDescent="0.2">
      <c r="B361" s="74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</row>
    <row r="362" spans="2:20" x14ac:dyDescent="0.2">
      <c r="B362" s="74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</row>
    <row r="363" spans="2:20" x14ac:dyDescent="0.2">
      <c r="B363" s="74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</row>
    <row r="364" spans="2:20" x14ac:dyDescent="0.2">
      <c r="B364" s="74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</row>
    <row r="365" spans="2:20" x14ac:dyDescent="0.2">
      <c r="B365" s="74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</row>
    <row r="366" spans="2:20" x14ac:dyDescent="0.2">
      <c r="B366" s="74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</row>
    <row r="367" spans="2:20" x14ac:dyDescent="0.2"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</row>
    <row r="368" spans="2:20" x14ac:dyDescent="0.2"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</row>
    <row r="369" spans="2:20" x14ac:dyDescent="0.2"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</row>
    <row r="370" spans="2:20" x14ac:dyDescent="0.2"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</row>
    <row r="371" spans="2:20" x14ac:dyDescent="0.2"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</row>
    <row r="372" spans="2:20" x14ac:dyDescent="0.2"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</row>
    <row r="373" spans="2:20" x14ac:dyDescent="0.2"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</row>
    <row r="374" spans="2:20" x14ac:dyDescent="0.2">
      <c r="B374" s="74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</row>
    <row r="375" spans="2:20" x14ac:dyDescent="0.2">
      <c r="B375" s="74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</row>
    <row r="376" spans="2:20" x14ac:dyDescent="0.2">
      <c r="B376" s="74"/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</row>
    <row r="377" spans="2:20" x14ac:dyDescent="0.2">
      <c r="B377" s="74"/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</row>
    <row r="378" spans="2:20" x14ac:dyDescent="0.2">
      <c r="B378" s="74"/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</row>
    <row r="379" spans="2:20" x14ac:dyDescent="0.2">
      <c r="B379" s="74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</row>
    <row r="380" spans="2:20" x14ac:dyDescent="0.2">
      <c r="B380" s="74"/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</row>
    <row r="381" spans="2:20" x14ac:dyDescent="0.2">
      <c r="B381" s="74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</row>
    <row r="382" spans="2:20" x14ac:dyDescent="0.2">
      <c r="B382" s="74"/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</row>
    <row r="383" spans="2:20" x14ac:dyDescent="0.2">
      <c r="B383" s="74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</row>
    <row r="384" spans="2:20" x14ac:dyDescent="0.2">
      <c r="B384" s="74"/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</row>
    <row r="385" spans="2:20" x14ac:dyDescent="0.2">
      <c r="B385" s="74"/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</row>
    <row r="386" spans="2:20" x14ac:dyDescent="0.2">
      <c r="B386" s="74"/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</row>
    <row r="387" spans="2:20" x14ac:dyDescent="0.2">
      <c r="B387" s="74"/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</row>
    <row r="388" spans="2:20" x14ac:dyDescent="0.2">
      <c r="B388" s="74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</row>
    <row r="389" spans="2:20" x14ac:dyDescent="0.2">
      <c r="B389" s="74"/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</row>
    <row r="390" spans="2:20" x14ac:dyDescent="0.2">
      <c r="B390" s="74"/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</row>
    <row r="391" spans="2:20" x14ac:dyDescent="0.2">
      <c r="B391" s="74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</row>
    <row r="392" spans="2:20" x14ac:dyDescent="0.2">
      <c r="B392" s="74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</row>
    <row r="393" spans="2:20" x14ac:dyDescent="0.2">
      <c r="B393" s="74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</row>
    <row r="394" spans="2:20" x14ac:dyDescent="0.2">
      <c r="B394" s="74"/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</row>
    <row r="395" spans="2:20" x14ac:dyDescent="0.2">
      <c r="B395" s="74"/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</row>
    <row r="396" spans="2:20" x14ac:dyDescent="0.2">
      <c r="B396" s="74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</row>
    <row r="397" spans="2:20" x14ac:dyDescent="0.2">
      <c r="B397" s="74"/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</row>
    <row r="398" spans="2:20" x14ac:dyDescent="0.2">
      <c r="B398" s="74"/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</row>
    <row r="399" spans="2:20" x14ac:dyDescent="0.2">
      <c r="B399" s="74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</row>
    <row r="400" spans="2:20" x14ac:dyDescent="0.2">
      <c r="B400" s="74"/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</row>
    <row r="401" spans="2:20" x14ac:dyDescent="0.2">
      <c r="B401" s="74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</row>
    <row r="402" spans="2:20" x14ac:dyDescent="0.2">
      <c r="B402" s="74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</row>
    <row r="403" spans="2:20" x14ac:dyDescent="0.2">
      <c r="B403" s="74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</row>
    <row r="404" spans="2:20" x14ac:dyDescent="0.2">
      <c r="B404" s="74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</row>
    <row r="405" spans="2:20" x14ac:dyDescent="0.2">
      <c r="B405" s="74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</row>
    <row r="406" spans="2:20" x14ac:dyDescent="0.2">
      <c r="B406" s="74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</row>
    <row r="407" spans="2:20" x14ac:dyDescent="0.2">
      <c r="B407" s="74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</row>
    <row r="408" spans="2:20" x14ac:dyDescent="0.2">
      <c r="B408" s="74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</row>
    <row r="409" spans="2:20" x14ac:dyDescent="0.2">
      <c r="B409" s="74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</row>
    <row r="410" spans="2:20" x14ac:dyDescent="0.2">
      <c r="B410" s="74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</row>
    <row r="411" spans="2:20" x14ac:dyDescent="0.2">
      <c r="B411" s="74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</row>
    <row r="412" spans="2:20" x14ac:dyDescent="0.2">
      <c r="B412" s="74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</row>
    <row r="413" spans="2:20" x14ac:dyDescent="0.2">
      <c r="B413" s="74"/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</row>
    <row r="414" spans="2:20" x14ac:dyDescent="0.2">
      <c r="B414" s="74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</row>
    <row r="415" spans="2:20" x14ac:dyDescent="0.2">
      <c r="B415" s="74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</row>
    <row r="416" spans="2:20" x14ac:dyDescent="0.2">
      <c r="B416" s="74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</row>
    <row r="417" spans="2:20" x14ac:dyDescent="0.2">
      <c r="B417" s="74"/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</row>
    <row r="418" spans="2:20" x14ac:dyDescent="0.2">
      <c r="B418" s="74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</row>
    <row r="419" spans="2:20" x14ac:dyDescent="0.2">
      <c r="B419" s="74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</row>
    <row r="420" spans="2:20" x14ac:dyDescent="0.2">
      <c r="B420" s="74"/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</row>
    <row r="421" spans="2:20" x14ac:dyDescent="0.2">
      <c r="B421" s="74"/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</row>
    <row r="422" spans="2:20" x14ac:dyDescent="0.2">
      <c r="B422" s="74"/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</row>
    <row r="423" spans="2:20" x14ac:dyDescent="0.2">
      <c r="B423" s="74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</row>
    <row r="424" spans="2:20" x14ac:dyDescent="0.2">
      <c r="B424" s="74"/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</row>
    <row r="425" spans="2:20" x14ac:dyDescent="0.2">
      <c r="B425" s="74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</row>
    <row r="426" spans="2:20" x14ac:dyDescent="0.2">
      <c r="B426" s="74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</row>
    <row r="427" spans="2:20" x14ac:dyDescent="0.2">
      <c r="B427" s="74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</row>
    <row r="428" spans="2:20" x14ac:dyDescent="0.2">
      <c r="B428" s="74"/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</row>
    <row r="429" spans="2:20" x14ac:dyDescent="0.2">
      <c r="B429" s="74"/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</row>
    <row r="430" spans="2:20" x14ac:dyDescent="0.2">
      <c r="B430" s="74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</row>
    <row r="431" spans="2:20" x14ac:dyDescent="0.2">
      <c r="B431" s="74"/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</row>
    <row r="432" spans="2:20" x14ac:dyDescent="0.2">
      <c r="B432" s="74"/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</row>
    <row r="433" spans="2:20" x14ac:dyDescent="0.2">
      <c r="B433" s="74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</row>
    <row r="434" spans="2:20" x14ac:dyDescent="0.2">
      <c r="B434" s="74"/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</row>
    <row r="435" spans="2:20" x14ac:dyDescent="0.2">
      <c r="B435" s="74"/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</row>
    <row r="436" spans="2:20" x14ac:dyDescent="0.2">
      <c r="B436" s="74"/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</row>
    <row r="437" spans="2:20" x14ac:dyDescent="0.2">
      <c r="B437" s="74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</row>
    <row r="438" spans="2:20" x14ac:dyDescent="0.2">
      <c r="B438" s="74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</row>
    <row r="439" spans="2:20" x14ac:dyDescent="0.2">
      <c r="B439" s="74"/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</row>
    <row r="440" spans="2:20" x14ac:dyDescent="0.2">
      <c r="B440" s="74"/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</row>
    <row r="441" spans="2:20" x14ac:dyDescent="0.2">
      <c r="B441" s="74"/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</row>
    <row r="442" spans="2:20" x14ac:dyDescent="0.2">
      <c r="B442" s="74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</row>
    <row r="443" spans="2:20" x14ac:dyDescent="0.2">
      <c r="B443" s="74"/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</row>
    <row r="444" spans="2:20" x14ac:dyDescent="0.2">
      <c r="B444" s="74"/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</row>
    <row r="445" spans="2:20" x14ac:dyDescent="0.2">
      <c r="B445" s="74"/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</row>
    <row r="446" spans="2:20" x14ac:dyDescent="0.2">
      <c r="B446" s="74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</row>
    <row r="447" spans="2:20" x14ac:dyDescent="0.2">
      <c r="B447" s="74"/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</row>
    <row r="448" spans="2:20" x14ac:dyDescent="0.2">
      <c r="B448" s="74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</row>
    <row r="449" spans="2:20" x14ac:dyDescent="0.2">
      <c r="B449" s="74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</row>
    <row r="450" spans="2:20" x14ac:dyDescent="0.2">
      <c r="B450" s="74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</row>
    <row r="451" spans="2:20" x14ac:dyDescent="0.2">
      <c r="B451" s="74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</row>
    <row r="452" spans="2:20" x14ac:dyDescent="0.2">
      <c r="B452" s="74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</row>
    <row r="453" spans="2:20" x14ac:dyDescent="0.2">
      <c r="B453" s="74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</row>
    <row r="454" spans="2:20" x14ac:dyDescent="0.2">
      <c r="B454" s="74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</row>
    <row r="455" spans="2:20" x14ac:dyDescent="0.2">
      <c r="B455" s="74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</row>
    <row r="456" spans="2:20" x14ac:dyDescent="0.2">
      <c r="B456" s="74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</row>
    <row r="457" spans="2:20" x14ac:dyDescent="0.2">
      <c r="B457" s="74"/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</row>
    <row r="458" spans="2:20" x14ac:dyDescent="0.2">
      <c r="B458" s="74"/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</row>
    <row r="459" spans="2:20" x14ac:dyDescent="0.2">
      <c r="B459" s="74"/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</row>
    <row r="460" spans="2:20" x14ac:dyDescent="0.2">
      <c r="B460" s="74"/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</row>
    <row r="461" spans="2:20" x14ac:dyDescent="0.2">
      <c r="B461" s="74"/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</row>
    <row r="462" spans="2:20" x14ac:dyDescent="0.2">
      <c r="B462" s="74"/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</row>
    <row r="463" spans="2:20" x14ac:dyDescent="0.2">
      <c r="B463" s="74"/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</row>
    <row r="464" spans="2:20" x14ac:dyDescent="0.2">
      <c r="B464" s="74"/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</row>
    <row r="465" spans="2:20" x14ac:dyDescent="0.2">
      <c r="B465" s="74"/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</row>
    <row r="466" spans="2:20" x14ac:dyDescent="0.2">
      <c r="B466" s="74"/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</row>
    <row r="467" spans="2:20" x14ac:dyDescent="0.2">
      <c r="B467" s="74"/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</row>
    <row r="468" spans="2:20" x14ac:dyDescent="0.2">
      <c r="B468" s="74"/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</row>
    <row r="469" spans="2:20" x14ac:dyDescent="0.2">
      <c r="B469" s="74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</row>
    <row r="470" spans="2:20" x14ac:dyDescent="0.2">
      <c r="B470" s="74"/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</row>
    <row r="471" spans="2:20" x14ac:dyDescent="0.2">
      <c r="B471" s="74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</row>
    <row r="472" spans="2:20" x14ac:dyDescent="0.2">
      <c r="B472" s="74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</row>
    <row r="473" spans="2:20" x14ac:dyDescent="0.2">
      <c r="B473" s="74"/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</row>
    <row r="474" spans="2:20" x14ac:dyDescent="0.2">
      <c r="B474" s="74"/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</row>
    <row r="475" spans="2:20" x14ac:dyDescent="0.2">
      <c r="B475" s="74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</row>
    <row r="476" spans="2:20" x14ac:dyDescent="0.2">
      <c r="B476" s="74"/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</row>
    <row r="477" spans="2:20" x14ac:dyDescent="0.2">
      <c r="B477" s="74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</row>
    <row r="478" spans="2:20" x14ac:dyDescent="0.2">
      <c r="B478" s="74"/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</row>
    <row r="479" spans="2:20" x14ac:dyDescent="0.2">
      <c r="B479" s="74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</row>
    <row r="480" spans="2:20" x14ac:dyDescent="0.2">
      <c r="B480" s="74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</row>
    <row r="481" spans="2:20" x14ac:dyDescent="0.2">
      <c r="B481" s="74"/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</row>
    <row r="482" spans="2:20" x14ac:dyDescent="0.2">
      <c r="B482" s="74"/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</row>
    <row r="483" spans="2:20" x14ac:dyDescent="0.2">
      <c r="B483" s="74"/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</row>
    <row r="484" spans="2:20" x14ac:dyDescent="0.2">
      <c r="B484" s="74"/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</row>
    <row r="485" spans="2:20" x14ac:dyDescent="0.2">
      <c r="B485" s="74"/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</row>
    <row r="486" spans="2:20" x14ac:dyDescent="0.2">
      <c r="B486" s="74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</row>
    <row r="487" spans="2:20" x14ac:dyDescent="0.2">
      <c r="B487" s="74"/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</row>
    <row r="488" spans="2:20" x14ac:dyDescent="0.2">
      <c r="B488" s="74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</row>
    <row r="489" spans="2:20" x14ac:dyDescent="0.2">
      <c r="B489" s="74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</row>
    <row r="490" spans="2:20" x14ac:dyDescent="0.2">
      <c r="B490" s="74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</row>
    <row r="491" spans="2:20" x14ac:dyDescent="0.2">
      <c r="B491" s="74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</row>
    <row r="492" spans="2:20" x14ac:dyDescent="0.2">
      <c r="B492" s="74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</row>
    <row r="493" spans="2:20" x14ac:dyDescent="0.2">
      <c r="B493" s="74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</row>
    <row r="494" spans="2:20" x14ac:dyDescent="0.2">
      <c r="B494" s="74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</row>
    <row r="495" spans="2:20" x14ac:dyDescent="0.2">
      <c r="B495" s="74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</row>
    <row r="496" spans="2:20" x14ac:dyDescent="0.2">
      <c r="B496" s="74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</row>
    <row r="497" spans="2:20" x14ac:dyDescent="0.2">
      <c r="B497" s="74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</row>
    <row r="498" spans="2:20" x14ac:dyDescent="0.2">
      <c r="B498" s="74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</row>
    <row r="499" spans="2:20" x14ac:dyDescent="0.2">
      <c r="B499" s="74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</row>
    <row r="500" spans="2:20" x14ac:dyDescent="0.2">
      <c r="B500" s="74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</row>
    <row r="501" spans="2:20" x14ac:dyDescent="0.2">
      <c r="B501" s="74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</row>
    <row r="502" spans="2:20" x14ac:dyDescent="0.2">
      <c r="B502" s="74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</row>
    <row r="503" spans="2:20" x14ac:dyDescent="0.2">
      <c r="B503" s="74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</row>
    <row r="504" spans="2:20" x14ac:dyDescent="0.2">
      <c r="B504" s="74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</row>
    <row r="505" spans="2:20" x14ac:dyDescent="0.2">
      <c r="B505" s="74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</row>
    <row r="506" spans="2:20" x14ac:dyDescent="0.2">
      <c r="B506" s="74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</row>
    <row r="507" spans="2:20" x14ac:dyDescent="0.2">
      <c r="B507" s="74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</row>
    <row r="508" spans="2:20" x14ac:dyDescent="0.2">
      <c r="B508" s="74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</row>
    <row r="509" spans="2:20" x14ac:dyDescent="0.2">
      <c r="B509" s="74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</row>
    <row r="510" spans="2:20" x14ac:dyDescent="0.2">
      <c r="B510" s="74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</row>
    <row r="511" spans="2:20" x14ac:dyDescent="0.2">
      <c r="B511" s="74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</row>
    <row r="512" spans="2:20" x14ac:dyDescent="0.2">
      <c r="B512" s="74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</row>
    <row r="513" spans="2:20" x14ac:dyDescent="0.2">
      <c r="B513" s="74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</row>
    <row r="514" spans="2:20" x14ac:dyDescent="0.2">
      <c r="B514" s="74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</row>
    <row r="515" spans="2:20" x14ac:dyDescent="0.2">
      <c r="B515" s="74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</row>
    <row r="516" spans="2:20" x14ac:dyDescent="0.2">
      <c r="B516" s="74"/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</row>
    <row r="517" spans="2:20" x14ac:dyDescent="0.2">
      <c r="B517" s="74"/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</row>
    <row r="518" spans="2:20" x14ac:dyDescent="0.2">
      <c r="B518" s="74"/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</row>
    <row r="519" spans="2:20" x14ac:dyDescent="0.2">
      <c r="B519" s="74"/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</row>
    <row r="520" spans="2:20" x14ac:dyDescent="0.2">
      <c r="B520" s="74"/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</row>
    <row r="521" spans="2:20" x14ac:dyDescent="0.2">
      <c r="B521" s="74"/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</row>
    <row r="522" spans="2:20" x14ac:dyDescent="0.2">
      <c r="B522" s="74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</row>
    <row r="523" spans="2:20" x14ac:dyDescent="0.2">
      <c r="B523" s="74"/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</row>
    <row r="524" spans="2:20" x14ac:dyDescent="0.2">
      <c r="B524" s="74"/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</row>
    <row r="525" spans="2:20" x14ac:dyDescent="0.2">
      <c r="B525" s="74"/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</row>
    <row r="526" spans="2:20" x14ac:dyDescent="0.2">
      <c r="B526" s="74"/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</row>
    <row r="527" spans="2:20" x14ac:dyDescent="0.2">
      <c r="B527" s="74"/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</row>
    <row r="528" spans="2:20" x14ac:dyDescent="0.2">
      <c r="B528" s="74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</row>
    <row r="529" spans="2:20" x14ac:dyDescent="0.2">
      <c r="B529" s="74"/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</row>
    <row r="530" spans="2:20" x14ac:dyDescent="0.2">
      <c r="B530" s="74"/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</row>
    <row r="531" spans="2:20" x14ac:dyDescent="0.2">
      <c r="B531" s="74"/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</row>
    <row r="532" spans="2:20" x14ac:dyDescent="0.2">
      <c r="B532" s="74"/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</row>
    <row r="533" spans="2:20" x14ac:dyDescent="0.2">
      <c r="B533" s="74"/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</row>
    <row r="534" spans="2:20" x14ac:dyDescent="0.2">
      <c r="B534" s="74"/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</row>
    <row r="535" spans="2:20" x14ac:dyDescent="0.2">
      <c r="B535" s="74"/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</row>
    <row r="536" spans="2:20" x14ac:dyDescent="0.2">
      <c r="B536" s="74"/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</row>
    <row r="537" spans="2:20" x14ac:dyDescent="0.2">
      <c r="B537" s="74"/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</row>
    <row r="538" spans="2:20" x14ac:dyDescent="0.2">
      <c r="B538" s="74"/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</row>
    <row r="539" spans="2:20" x14ac:dyDescent="0.2">
      <c r="B539" s="74"/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</row>
    <row r="540" spans="2:20" x14ac:dyDescent="0.2">
      <c r="B540" s="74"/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</row>
    <row r="541" spans="2:20" x14ac:dyDescent="0.2">
      <c r="B541" s="74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</row>
    <row r="542" spans="2:20" x14ac:dyDescent="0.2">
      <c r="B542" s="74"/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</row>
    <row r="543" spans="2:20" x14ac:dyDescent="0.2">
      <c r="B543" s="74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</row>
    <row r="544" spans="2:20" x14ac:dyDescent="0.2">
      <c r="B544" s="74"/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</row>
    <row r="545" spans="2:20" x14ac:dyDescent="0.2">
      <c r="B545" s="74"/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</row>
    <row r="546" spans="2:20" x14ac:dyDescent="0.2">
      <c r="B546" s="74"/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</row>
    <row r="547" spans="2:20" x14ac:dyDescent="0.2">
      <c r="B547" s="74"/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</row>
    <row r="548" spans="2:20" x14ac:dyDescent="0.2">
      <c r="B548" s="74"/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</row>
    <row r="549" spans="2:20" x14ac:dyDescent="0.2">
      <c r="B549" s="74"/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</row>
    <row r="550" spans="2:20" x14ac:dyDescent="0.2">
      <c r="B550" s="74"/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</row>
    <row r="551" spans="2:20" x14ac:dyDescent="0.2">
      <c r="B551" s="74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</row>
    <row r="552" spans="2:20" x14ac:dyDescent="0.2">
      <c r="B552" s="74"/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</row>
    <row r="553" spans="2:20" x14ac:dyDescent="0.2">
      <c r="B553" s="74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</row>
    <row r="554" spans="2:20" x14ac:dyDescent="0.2">
      <c r="B554" s="74"/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</row>
    <row r="555" spans="2:20" x14ac:dyDescent="0.2">
      <c r="B555" s="74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</row>
    <row r="556" spans="2:20" x14ac:dyDescent="0.2">
      <c r="B556" s="74"/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</row>
    <row r="557" spans="2:20" x14ac:dyDescent="0.2">
      <c r="B557" s="74"/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</row>
    <row r="558" spans="2:20" x14ac:dyDescent="0.2">
      <c r="B558" s="74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</row>
    <row r="559" spans="2:20" x14ac:dyDescent="0.2">
      <c r="B559" s="74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</row>
    <row r="560" spans="2:20" x14ac:dyDescent="0.2">
      <c r="B560" s="74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</row>
    <row r="561" spans="2:20" x14ac:dyDescent="0.2">
      <c r="B561" s="74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</row>
    <row r="562" spans="2:20" x14ac:dyDescent="0.2">
      <c r="B562" s="74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</row>
    <row r="563" spans="2:20" x14ac:dyDescent="0.2">
      <c r="B563" s="74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</row>
    <row r="564" spans="2:20" x14ac:dyDescent="0.2">
      <c r="B564" s="74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</row>
    <row r="565" spans="2:20" x14ac:dyDescent="0.2">
      <c r="B565" s="74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</row>
    <row r="566" spans="2:20" x14ac:dyDescent="0.2">
      <c r="B566" s="74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</row>
    <row r="567" spans="2:20" x14ac:dyDescent="0.2">
      <c r="B567" s="74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</row>
    <row r="568" spans="2:20" x14ac:dyDescent="0.2">
      <c r="B568" s="74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</row>
    <row r="569" spans="2:20" x14ac:dyDescent="0.2">
      <c r="B569" s="74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</row>
    <row r="570" spans="2:20" x14ac:dyDescent="0.2">
      <c r="B570" s="74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</row>
    <row r="571" spans="2:20" x14ac:dyDescent="0.2">
      <c r="B571" s="74"/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</row>
    <row r="572" spans="2:20" x14ac:dyDescent="0.2">
      <c r="B572" s="74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</row>
    <row r="573" spans="2:20" x14ac:dyDescent="0.2">
      <c r="B573" s="74"/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</row>
    <row r="574" spans="2:20" x14ac:dyDescent="0.2">
      <c r="B574" s="74"/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</row>
    <row r="575" spans="2:20" x14ac:dyDescent="0.2">
      <c r="B575" s="74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</row>
    <row r="576" spans="2:20" x14ac:dyDescent="0.2">
      <c r="B576" s="74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</row>
    <row r="577" spans="2:20" x14ac:dyDescent="0.2">
      <c r="B577" s="74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</row>
    <row r="578" spans="2:20" x14ac:dyDescent="0.2">
      <c r="B578" s="74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</row>
    <row r="579" spans="2:20" x14ac:dyDescent="0.2">
      <c r="B579" s="74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</row>
    <row r="580" spans="2:20" x14ac:dyDescent="0.2">
      <c r="B580" s="74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</row>
    <row r="581" spans="2:20" x14ac:dyDescent="0.2">
      <c r="B581" s="74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</row>
    <row r="582" spans="2:20" x14ac:dyDescent="0.2">
      <c r="B582" s="74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</row>
    <row r="583" spans="2:20" x14ac:dyDescent="0.2">
      <c r="B583" s="74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</row>
    <row r="584" spans="2:20" x14ac:dyDescent="0.2">
      <c r="B584" s="74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</row>
    <row r="585" spans="2:20" x14ac:dyDescent="0.2">
      <c r="B585" s="74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</row>
    <row r="586" spans="2:20" x14ac:dyDescent="0.2">
      <c r="B586" s="74"/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</row>
    <row r="587" spans="2:20" x14ac:dyDescent="0.2">
      <c r="B587" s="74"/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</row>
    <row r="588" spans="2:20" x14ac:dyDescent="0.2">
      <c r="B588" s="74"/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</row>
    <row r="589" spans="2:20" x14ac:dyDescent="0.2">
      <c r="B589" s="74"/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</row>
    <row r="590" spans="2:20" x14ac:dyDescent="0.2">
      <c r="B590" s="74"/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</row>
    <row r="591" spans="2:20" x14ac:dyDescent="0.2">
      <c r="B591" s="74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</row>
    <row r="592" spans="2:20" x14ac:dyDescent="0.2">
      <c r="B592" s="74"/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</row>
    <row r="593" spans="2:20" x14ac:dyDescent="0.2">
      <c r="B593" s="74"/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</row>
    <row r="594" spans="2:20" x14ac:dyDescent="0.2">
      <c r="B594" s="74"/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</row>
    <row r="595" spans="2:20" x14ac:dyDescent="0.2">
      <c r="B595" s="74"/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</row>
    <row r="596" spans="2:20" x14ac:dyDescent="0.2">
      <c r="B596" s="74"/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</row>
    <row r="597" spans="2:20" x14ac:dyDescent="0.2">
      <c r="B597" s="74"/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</row>
    <row r="598" spans="2:20" x14ac:dyDescent="0.2">
      <c r="B598" s="74"/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</row>
    <row r="599" spans="2:20" x14ac:dyDescent="0.2">
      <c r="B599" s="74"/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</row>
    <row r="600" spans="2:20" x14ac:dyDescent="0.2">
      <c r="B600" s="74"/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</row>
    <row r="601" spans="2:20" x14ac:dyDescent="0.2">
      <c r="B601" s="74"/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</row>
    <row r="602" spans="2:20" x14ac:dyDescent="0.2">
      <c r="B602" s="74"/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</row>
    <row r="603" spans="2:20" x14ac:dyDescent="0.2">
      <c r="B603" s="74"/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</row>
    <row r="604" spans="2:20" x14ac:dyDescent="0.2">
      <c r="B604" s="74"/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</row>
    <row r="605" spans="2:20" x14ac:dyDescent="0.2">
      <c r="B605" s="74"/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</row>
    <row r="606" spans="2:20" x14ac:dyDescent="0.2">
      <c r="B606" s="74"/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</row>
    <row r="607" spans="2:20" x14ac:dyDescent="0.2">
      <c r="B607" s="74"/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</row>
    <row r="608" spans="2:20" x14ac:dyDescent="0.2">
      <c r="B608" s="74"/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</row>
    <row r="609" spans="2:20" x14ac:dyDescent="0.2">
      <c r="B609" s="74"/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</row>
    <row r="610" spans="2:20" x14ac:dyDescent="0.2">
      <c r="B610" s="74"/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</row>
    <row r="611" spans="2:20" x14ac:dyDescent="0.2">
      <c r="B611" s="74"/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</row>
    <row r="612" spans="2:20" x14ac:dyDescent="0.2">
      <c r="B612" s="74"/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</row>
    <row r="613" spans="2:20" x14ac:dyDescent="0.2">
      <c r="B613" s="74"/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</row>
    <row r="614" spans="2:20" x14ac:dyDescent="0.2">
      <c r="B614" s="74"/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</row>
    <row r="615" spans="2:20" x14ac:dyDescent="0.2">
      <c r="B615" s="74"/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</row>
    <row r="616" spans="2:20" x14ac:dyDescent="0.2">
      <c r="B616" s="74"/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</row>
    <row r="617" spans="2:20" x14ac:dyDescent="0.2">
      <c r="B617" s="74"/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</row>
    <row r="618" spans="2:20" x14ac:dyDescent="0.2">
      <c r="B618" s="74"/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</row>
    <row r="619" spans="2:20" x14ac:dyDescent="0.2">
      <c r="B619" s="74"/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</row>
    <row r="620" spans="2:20" x14ac:dyDescent="0.2">
      <c r="B620" s="74"/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</row>
    <row r="621" spans="2:20" x14ac:dyDescent="0.2">
      <c r="B621" s="74"/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</row>
    <row r="622" spans="2:20" x14ac:dyDescent="0.2">
      <c r="B622" s="74"/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</row>
    <row r="623" spans="2:20" x14ac:dyDescent="0.2">
      <c r="B623" s="74"/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</row>
    <row r="624" spans="2:20" x14ac:dyDescent="0.2">
      <c r="B624" s="74"/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</row>
    <row r="625" spans="2:20" x14ac:dyDescent="0.2">
      <c r="B625" s="74"/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</row>
    <row r="626" spans="2:20" x14ac:dyDescent="0.2">
      <c r="B626" s="74"/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</row>
    <row r="627" spans="2:20" x14ac:dyDescent="0.2">
      <c r="B627" s="74"/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</row>
    <row r="628" spans="2:20" x14ac:dyDescent="0.2">
      <c r="B628" s="74"/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</row>
    <row r="629" spans="2:20" x14ac:dyDescent="0.2">
      <c r="B629" s="74"/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</row>
    <row r="630" spans="2:20" x14ac:dyDescent="0.2">
      <c r="B630" s="74"/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</row>
    <row r="631" spans="2:20" x14ac:dyDescent="0.2">
      <c r="B631" s="74"/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</row>
    <row r="632" spans="2:20" x14ac:dyDescent="0.2">
      <c r="B632" s="74"/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</row>
    <row r="633" spans="2:20" x14ac:dyDescent="0.2">
      <c r="B633" s="74"/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</row>
    <row r="634" spans="2:20" x14ac:dyDescent="0.2">
      <c r="B634" s="74"/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</row>
    <row r="635" spans="2:20" x14ac:dyDescent="0.2">
      <c r="B635" s="74"/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</row>
    <row r="636" spans="2:20" x14ac:dyDescent="0.2">
      <c r="B636" s="74"/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</row>
    <row r="637" spans="2:20" x14ac:dyDescent="0.2">
      <c r="B637" s="74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</row>
    <row r="638" spans="2:20" x14ac:dyDescent="0.2"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</row>
    <row r="639" spans="2:20" x14ac:dyDescent="0.2">
      <c r="B639" s="74"/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</row>
    <row r="640" spans="2:20" x14ac:dyDescent="0.2">
      <c r="B640" s="74"/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</row>
    <row r="641" spans="2:20" x14ac:dyDescent="0.2">
      <c r="B641" s="74"/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</row>
    <row r="642" spans="2:20" x14ac:dyDescent="0.2">
      <c r="B642" s="74"/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</row>
    <row r="643" spans="2:20" x14ac:dyDescent="0.2">
      <c r="B643" s="74"/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</row>
    <row r="644" spans="2:20" x14ac:dyDescent="0.2">
      <c r="B644" s="74"/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</row>
    <row r="645" spans="2:20" x14ac:dyDescent="0.2">
      <c r="B645" s="74"/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</row>
    <row r="646" spans="2:20" x14ac:dyDescent="0.2">
      <c r="B646" s="74"/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</row>
    <row r="647" spans="2:20" x14ac:dyDescent="0.2">
      <c r="B647" s="74"/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</row>
    <row r="648" spans="2:20" x14ac:dyDescent="0.2">
      <c r="B648" s="74"/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</row>
    <row r="649" spans="2:20" x14ac:dyDescent="0.2">
      <c r="B649" s="74"/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</row>
    <row r="650" spans="2:20" x14ac:dyDescent="0.2">
      <c r="B650" s="74"/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</row>
    <row r="651" spans="2:20" x14ac:dyDescent="0.2">
      <c r="B651" s="74"/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</row>
    <row r="652" spans="2:20" x14ac:dyDescent="0.2">
      <c r="B652" s="74"/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</row>
    <row r="653" spans="2:20" x14ac:dyDescent="0.2">
      <c r="B653" s="74"/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</row>
    <row r="654" spans="2:20" x14ac:dyDescent="0.2">
      <c r="B654" s="74"/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</row>
    <row r="655" spans="2:20" x14ac:dyDescent="0.2">
      <c r="B655" s="74"/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</row>
    <row r="656" spans="2:20" x14ac:dyDescent="0.2">
      <c r="B656" s="74"/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</row>
    <row r="657" spans="2:20" x14ac:dyDescent="0.2">
      <c r="B657" s="74"/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</row>
    <row r="658" spans="2:20" x14ac:dyDescent="0.2">
      <c r="B658" s="74"/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</row>
    <row r="659" spans="2:20" x14ac:dyDescent="0.2">
      <c r="B659" s="74"/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</row>
    <row r="660" spans="2:20" x14ac:dyDescent="0.2">
      <c r="B660" s="74"/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</row>
    <row r="661" spans="2:20" x14ac:dyDescent="0.2">
      <c r="B661" s="74"/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</row>
    <row r="662" spans="2:20" x14ac:dyDescent="0.2">
      <c r="B662" s="74"/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</row>
    <row r="663" spans="2:20" x14ac:dyDescent="0.2">
      <c r="B663" s="74"/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</row>
    <row r="664" spans="2:20" x14ac:dyDescent="0.2">
      <c r="B664" s="74"/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</row>
    <row r="665" spans="2:20" x14ac:dyDescent="0.2">
      <c r="B665" s="74"/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</row>
    <row r="666" spans="2:20" x14ac:dyDescent="0.2">
      <c r="B666" s="74"/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</row>
    <row r="667" spans="2:20" x14ac:dyDescent="0.2">
      <c r="B667" s="74"/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</row>
    <row r="668" spans="2:20" x14ac:dyDescent="0.2">
      <c r="B668" s="74"/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</row>
    <row r="669" spans="2:20" x14ac:dyDescent="0.2">
      <c r="B669" s="74"/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</row>
    <row r="670" spans="2:20" x14ac:dyDescent="0.2">
      <c r="B670" s="74"/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</row>
    <row r="671" spans="2:20" x14ac:dyDescent="0.2">
      <c r="B671" s="74"/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</row>
    <row r="672" spans="2:20" x14ac:dyDescent="0.2">
      <c r="B672" s="74"/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</row>
    <row r="673" spans="2:20" x14ac:dyDescent="0.2">
      <c r="B673" s="74"/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</row>
    <row r="674" spans="2:20" x14ac:dyDescent="0.2">
      <c r="B674" s="74"/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</row>
    <row r="675" spans="2:20" x14ac:dyDescent="0.2">
      <c r="B675" s="74"/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</row>
    <row r="676" spans="2:20" x14ac:dyDescent="0.2">
      <c r="B676" s="74"/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</row>
    <row r="677" spans="2:20" x14ac:dyDescent="0.2">
      <c r="B677" s="74"/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</row>
    <row r="678" spans="2:20" x14ac:dyDescent="0.2">
      <c r="B678" s="74"/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</row>
    <row r="679" spans="2:20" x14ac:dyDescent="0.2">
      <c r="B679" s="74"/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</row>
    <row r="680" spans="2:20" x14ac:dyDescent="0.2">
      <c r="B680" s="74"/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</row>
    <row r="681" spans="2:20" x14ac:dyDescent="0.2">
      <c r="B681" s="74"/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</row>
    <row r="682" spans="2:20" x14ac:dyDescent="0.2">
      <c r="B682" s="74"/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</row>
    <row r="683" spans="2:20" x14ac:dyDescent="0.2">
      <c r="B683" s="74"/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</row>
    <row r="684" spans="2:20" x14ac:dyDescent="0.2">
      <c r="B684" s="74"/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</row>
    <row r="685" spans="2:20" x14ac:dyDescent="0.2">
      <c r="B685" s="74"/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</row>
    <row r="686" spans="2:20" x14ac:dyDescent="0.2">
      <c r="B686" s="74"/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</row>
    <row r="687" spans="2:20" x14ac:dyDescent="0.2">
      <c r="B687" s="74"/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</row>
    <row r="688" spans="2:20" x14ac:dyDescent="0.2">
      <c r="B688" s="74"/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</row>
    <row r="689" spans="2:20" x14ac:dyDescent="0.2">
      <c r="B689" s="74"/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</row>
    <row r="690" spans="2:20" x14ac:dyDescent="0.2">
      <c r="B690" s="74"/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</row>
    <row r="691" spans="2:20" x14ac:dyDescent="0.2">
      <c r="B691" s="74"/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</row>
    <row r="692" spans="2:20" x14ac:dyDescent="0.2">
      <c r="B692" s="74"/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</row>
    <row r="693" spans="2:20" x14ac:dyDescent="0.2">
      <c r="B693" s="74"/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</row>
    <row r="694" spans="2:20" x14ac:dyDescent="0.2">
      <c r="B694" s="74"/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</row>
    <row r="695" spans="2:20" x14ac:dyDescent="0.2">
      <c r="B695" s="74"/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</row>
    <row r="696" spans="2:20" x14ac:dyDescent="0.2">
      <c r="B696" s="74"/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</row>
    <row r="697" spans="2:20" x14ac:dyDescent="0.2">
      <c r="B697" s="74"/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</row>
    <row r="698" spans="2:20" x14ac:dyDescent="0.2">
      <c r="B698" s="74"/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</row>
    <row r="699" spans="2:20" x14ac:dyDescent="0.2">
      <c r="B699" s="74"/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</row>
    <row r="700" spans="2:20" x14ac:dyDescent="0.2">
      <c r="B700" s="74"/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</row>
    <row r="701" spans="2:20" x14ac:dyDescent="0.2">
      <c r="B701" s="74"/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</row>
    <row r="702" spans="2:20" x14ac:dyDescent="0.2">
      <c r="B702" s="74"/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</row>
    <row r="703" spans="2:20" x14ac:dyDescent="0.2">
      <c r="B703" s="74"/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</row>
    <row r="704" spans="2:20" x14ac:dyDescent="0.2">
      <c r="B704" s="74"/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</row>
    <row r="705" spans="2:20" x14ac:dyDescent="0.2">
      <c r="B705" s="74"/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</row>
    <row r="706" spans="2:20" x14ac:dyDescent="0.2">
      <c r="B706" s="74"/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</row>
    <row r="707" spans="2:20" x14ac:dyDescent="0.2">
      <c r="B707" s="74"/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</row>
    <row r="708" spans="2:20" x14ac:dyDescent="0.2">
      <c r="B708" s="74"/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</row>
    <row r="709" spans="2:20" x14ac:dyDescent="0.2">
      <c r="B709" s="74"/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</row>
    <row r="710" spans="2:20" x14ac:dyDescent="0.2">
      <c r="B710" s="74"/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</row>
    <row r="711" spans="2:20" x14ac:dyDescent="0.2">
      <c r="B711" s="74"/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</row>
    <row r="712" spans="2:20" x14ac:dyDescent="0.2">
      <c r="B712" s="74"/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</row>
    <row r="713" spans="2:20" x14ac:dyDescent="0.2">
      <c r="B713" s="74"/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</row>
    <row r="714" spans="2:20" x14ac:dyDescent="0.2">
      <c r="B714" s="74"/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</row>
    <row r="715" spans="2:20" x14ac:dyDescent="0.2">
      <c r="B715" s="74"/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</row>
    <row r="716" spans="2:20" x14ac:dyDescent="0.2">
      <c r="B716" s="74"/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</row>
    <row r="717" spans="2:20" x14ac:dyDescent="0.2">
      <c r="B717" s="74"/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</row>
    <row r="718" spans="2:20" x14ac:dyDescent="0.2">
      <c r="B718" s="74"/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</row>
    <row r="719" spans="2:20" x14ac:dyDescent="0.2">
      <c r="B719" s="74"/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</row>
    <row r="720" spans="2:20" x14ac:dyDescent="0.2">
      <c r="B720" s="74"/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</row>
    <row r="721" spans="2:20" x14ac:dyDescent="0.2">
      <c r="B721" s="74"/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</row>
    <row r="722" spans="2:20" x14ac:dyDescent="0.2">
      <c r="B722" s="74"/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</row>
    <row r="723" spans="2:20" x14ac:dyDescent="0.2">
      <c r="B723" s="74"/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</row>
    <row r="724" spans="2:20" x14ac:dyDescent="0.2">
      <c r="B724" s="74"/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</row>
    <row r="725" spans="2:20" x14ac:dyDescent="0.2">
      <c r="B725" s="74"/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</row>
    <row r="726" spans="2:20" x14ac:dyDescent="0.2">
      <c r="B726" s="74"/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</row>
    <row r="727" spans="2:20" x14ac:dyDescent="0.2">
      <c r="B727" s="74"/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</row>
    <row r="728" spans="2:20" x14ac:dyDescent="0.2">
      <c r="B728" s="74"/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</row>
    <row r="729" spans="2:20" x14ac:dyDescent="0.2">
      <c r="B729" s="74"/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</row>
    <row r="730" spans="2:20" x14ac:dyDescent="0.2">
      <c r="B730" s="74"/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</row>
    <row r="731" spans="2:20" x14ac:dyDescent="0.2">
      <c r="B731" s="74"/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</row>
    <row r="732" spans="2:20" x14ac:dyDescent="0.2">
      <c r="B732" s="74"/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</row>
    <row r="733" spans="2:20" x14ac:dyDescent="0.2">
      <c r="B733" s="74"/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</row>
    <row r="734" spans="2:20" x14ac:dyDescent="0.2">
      <c r="B734" s="74"/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</row>
    <row r="735" spans="2:20" x14ac:dyDescent="0.2">
      <c r="B735" s="74"/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</row>
    <row r="736" spans="2:20" x14ac:dyDescent="0.2">
      <c r="B736" s="74"/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</row>
    <row r="737" spans="2:20" x14ac:dyDescent="0.2">
      <c r="B737" s="74"/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</row>
    <row r="738" spans="2:20" x14ac:dyDescent="0.2">
      <c r="B738" s="74"/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</row>
    <row r="739" spans="2:20" x14ac:dyDescent="0.2">
      <c r="B739" s="74"/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</row>
    <row r="740" spans="2:20" x14ac:dyDescent="0.2">
      <c r="B740" s="74"/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</row>
    <row r="741" spans="2:20" x14ac:dyDescent="0.2">
      <c r="B741" s="74"/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</row>
    <row r="742" spans="2:20" x14ac:dyDescent="0.2">
      <c r="B742" s="74"/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</row>
    <row r="743" spans="2:20" x14ac:dyDescent="0.2">
      <c r="B743" s="74"/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</row>
    <row r="744" spans="2:20" x14ac:dyDescent="0.2">
      <c r="B744" s="74"/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</row>
    <row r="745" spans="2:20" x14ac:dyDescent="0.2">
      <c r="B745" s="74"/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</row>
    <row r="746" spans="2:20" x14ac:dyDescent="0.2">
      <c r="B746" s="74"/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</row>
    <row r="747" spans="2:20" x14ac:dyDescent="0.2">
      <c r="B747" s="74"/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</row>
    <row r="748" spans="2:20" x14ac:dyDescent="0.2">
      <c r="B748" s="74"/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</row>
    <row r="749" spans="2:20" x14ac:dyDescent="0.2">
      <c r="B749" s="74"/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</row>
    <row r="750" spans="2:20" x14ac:dyDescent="0.2">
      <c r="B750" s="74"/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</row>
    <row r="751" spans="2:20" x14ac:dyDescent="0.2">
      <c r="B751" s="74"/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</row>
    <row r="752" spans="2:20" x14ac:dyDescent="0.2">
      <c r="B752" s="74"/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</row>
    <row r="753" spans="2:20" x14ac:dyDescent="0.2">
      <c r="B753" s="74"/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</row>
    <row r="754" spans="2:20" x14ac:dyDescent="0.2">
      <c r="B754" s="74"/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</row>
    <row r="755" spans="2:20" x14ac:dyDescent="0.2">
      <c r="B755" s="74"/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</row>
    <row r="756" spans="2:20" x14ac:dyDescent="0.2">
      <c r="B756" s="74"/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</row>
    <row r="757" spans="2:20" x14ac:dyDescent="0.2">
      <c r="B757" s="74"/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</row>
    <row r="758" spans="2:20" x14ac:dyDescent="0.2">
      <c r="B758" s="74"/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</row>
    <row r="759" spans="2:20" x14ac:dyDescent="0.2">
      <c r="B759" s="74"/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</row>
    <row r="760" spans="2:20" x14ac:dyDescent="0.2">
      <c r="B760" s="74"/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</row>
    <row r="761" spans="2:20" x14ac:dyDescent="0.2">
      <c r="B761" s="74"/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</row>
    <row r="762" spans="2:20" x14ac:dyDescent="0.2">
      <c r="B762" s="74"/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</row>
    <row r="763" spans="2:20" x14ac:dyDescent="0.2">
      <c r="B763" s="74"/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</row>
    <row r="764" spans="2:20" x14ac:dyDescent="0.2">
      <c r="B764" s="74"/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</row>
    <row r="765" spans="2:20" x14ac:dyDescent="0.2">
      <c r="B765" s="74"/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</row>
    <row r="766" spans="2:20" x14ac:dyDescent="0.2">
      <c r="B766" s="74"/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</row>
    <row r="767" spans="2:20" x14ac:dyDescent="0.2">
      <c r="B767" s="74"/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</row>
    <row r="768" spans="2:20" x14ac:dyDescent="0.2">
      <c r="B768" s="74"/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</row>
    <row r="769" spans="2:20" x14ac:dyDescent="0.2">
      <c r="B769" s="74"/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</row>
    <row r="770" spans="2:20" x14ac:dyDescent="0.2">
      <c r="B770" s="74"/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</row>
    <row r="771" spans="2:20" x14ac:dyDescent="0.2">
      <c r="B771" s="74"/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</row>
    <row r="772" spans="2:20" x14ac:dyDescent="0.2">
      <c r="B772" s="74"/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</row>
    <row r="773" spans="2:20" x14ac:dyDescent="0.2">
      <c r="B773" s="74"/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</row>
    <row r="774" spans="2:20" x14ac:dyDescent="0.2">
      <c r="B774" s="74"/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</row>
    <row r="775" spans="2:20" x14ac:dyDescent="0.2">
      <c r="B775" s="74"/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</row>
    <row r="776" spans="2:20" x14ac:dyDescent="0.2">
      <c r="B776" s="74"/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</row>
    <row r="777" spans="2:20" x14ac:dyDescent="0.2">
      <c r="B777" s="74"/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</row>
    <row r="778" spans="2:20" x14ac:dyDescent="0.2">
      <c r="B778" s="74"/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</row>
    <row r="779" spans="2:20" x14ac:dyDescent="0.2">
      <c r="B779" s="74"/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</row>
    <row r="780" spans="2:20" x14ac:dyDescent="0.2">
      <c r="B780" s="74"/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</row>
    <row r="781" spans="2:20" x14ac:dyDescent="0.2">
      <c r="B781" s="74"/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</row>
    <row r="782" spans="2:20" x14ac:dyDescent="0.2">
      <c r="B782" s="74"/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</row>
    <row r="783" spans="2:20" x14ac:dyDescent="0.2">
      <c r="B783" s="74"/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</row>
    <row r="784" spans="2:20" x14ac:dyDescent="0.2">
      <c r="B784" s="74"/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</row>
    <row r="785" spans="2:20" x14ac:dyDescent="0.2">
      <c r="B785" s="74"/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</row>
    <row r="786" spans="2:20" x14ac:dyDescent="0.2">
      <c r="B786" s="74"/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</row>
    <row r="787" spans="2:20" x14ac:dyDescent="0.2">
      <c r="B787" s="74"/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</row>
    <row r="788" spans="2:20" x14ac:dyDescent="0.2">
      <c r="B788" s="74"/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</row>
    <row r="789" spans="2:20" x14ac:dyDescent="0.2">
      <c r="B789" s="74"/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</row>
    <row r="790" spans="2:20" x14ac:dyDescent="0.2">
      <c r="B790" s="74"/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</row>
    <row r="791" spans="2:20" x14ac:dyDescent="0.2">
      <c r="B791" s="74"/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</row>
    <row r="792" spans="2:20" x14ac:dyDescent="0.2">
      <c r="B792" s="74"/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</row>
    <row r="793" spans="2:20" x14ac:dyDescent="0.2">
      <c r="B793" s="74"/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</row>
    <row r="794" spans="2:20" x14ac:dyDescent="0.2">
      <c r="B794" s="74"/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</row>
    <row r="795" spans="2:20" x14ac:dyDescent="0.2">
      <c r="B795" s="74"/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</row>
    <row r="796" spans="2:20" x14ac:dyDescent="0.2">
      <c r="B796" s="74"/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</row>
    <row r="797" spans="2:20" x14ac:dyDescent="0.2">
      <c r="B797" s="74"/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</row>
    <row r="798" spans="2:20" x14ac:dyDescent="0.2">
      <c r="B798" s="74"/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</row>
    <row r="799" spans="2:20" x14ac:dyDescent="0.2">
      <c r="B799" s="74"/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</row>
    <row r="800" spans="2:20" x14ac:dyDescent="0.2">
      <c r="B800" s="74"/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</row>
    <row r="801" spans="2:20" x14ac:dyDescent="0.2">
      <c r="B801" s="74"/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</row>
    <row r="802" spans="2:20" x14ac:dyDescent="0.2">
      <c r="B802" s="74"/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</row>
    <row r="803" spans="2:20" x14ac:dyDescent="0.2">
      <c r="B803" s="74"/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</row>
    <row r="804" spans="2:20" x14ac:dyDescent="0.2">
      <c r="B804" s="74"/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</row>
    <row r="805" spans="2:20" x14ac:dyDescent="0.2">
      <c r="B805" s="74"/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</row>
    <row r="806" spans="2:20" x14ac:dyDescent="0.2">
      <c r="B806" s="74"/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</row>
    <row r="807" spans="2:20" x14ac:dyDescent="0.2">
      <c r="B807" s="74"/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</row>
    <row r="808" spans="2:20" x14ac:dyDescent="0.2">
      <c r="B808" s="74"/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</row>
    <row r="809" spans="2:20" x14ac:dyDescent="0.2">
      <c r="B809" s="74"/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</row>
    <row r="810" spans="2:20" x14ac:dyDescent="0.2">
      <c r="B810" s="74"/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</row>
    <row r="811" spans="2:20" x14ac:dyDescent="0.2">
      <c r="B811" s="74"/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</row>
    <row r="812" spans="2:20" x14ac:dyDescent="0.2">
      <c r="B812" s="74"/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</row>
    <row r="813" spans="2:20" x14ac:dyDescent="0.2">
      <c r="B813" s="74"/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</row>
    <row r="814" spans="2:20" x14ac:dyDescent="0.2">
      <c r="B814" s="74"/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</row>
    <row r="815" spans="2:20" x14ac:dyDescent="0.2">
      <c r="B815" s="74"/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</row>
    <row r="816" spans="2:20" x14ac:dyDescent="0.2">
      <c r="B816" s="74"/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</row>
    <row r="817" spans="2:20" x14ac:dyDescent="0.2">
      <c r="B817" s="74"/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</row>
    <row r="818" spans="2:20" x14ac:dyDescent="0.2">
      <c r="B818" s="74"/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</row>
    <row r="819" spans="2:20" x14ac:dyDescent="0.2">
      <c r="B819" s="74"/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</row>
    <row r="820" spans="2:20" x14ac:dyDescent="0.2">
      <c r="B820" s="74"/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</row>
    <row r="821" spans="2:20" x14ac:dyDescent="0.2">
      <c r="B821" s="74"/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</row>
    <row r="822" spans="2:20" x14ac:dyDescent="0.2">
      <c r="B822" s="74"/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</row>
    <row r="823" spans="2:20" x14ac:dyDescent="0.2">
      <c r="B823" s="74"/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</row>
    <row r="824" spans="2:20" x14ac:dyDescent="0.2">
      <c r="B824" s="74"/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</row>
    <row r="825" spans="2:20" x14ac:dyDescent="0.2">
      <c r="B825" s="74"/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</row>
    <row r="826" spans="2:20" x14ac:dyDescent="0.2">
      <c r="B826" s="74"/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</row>
    <row r="827" spans="2:20" x14ac:dyDescent="0.2">
      <c r="B827" s="74"/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</row>
    <row r="828" spans="2:20" x14ac:dyDescent="0.2">
      <c r="B828" s="74"/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</row>
    <row r="829" spans="2:20" x14ac:dyDescent="0.2">
      <c r="B829" s="74"/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</row>
    <row r="830" spans="2:20" x14ac:dyDescent="0.2">
      <c r="B830" s="74"/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</row>
    <row r="831" spans="2:20" x14ac:dyDescent="0.2">
      <c r="B831" s="74"/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</row>
    <row r="832" spans="2:20" x14ac:dyDescent="0.2">
      <c r="B832" s="74"/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</row>
    <row r="833" spans="2:20" x14ac:dyDescent="0.2">
      <c r="B833" s="74"/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</row>
    <row r="834" spans="2:20" x14ac:dyDescent="0.2">
      <c r="B834" s="74"/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</row>
    <row r="835" spans="2:20" x14ac:dyDescent="0.2">
      <c r="B835" s="74"/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</row>
    <row r="836" spans="2:20" x14ac:dyDescent="0.2">
      <c r="B836" s="74"/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</row>
    <row r="837" spans="2:20" x14ac:dyDescent="0.2">
      <c r="B837" s="74"/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</row>
    <row r="838" spans="2:20" x14ac:dyDescent="0.2">
      <c r="B838" s="74"/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</row>
    <row r="839" spans="2:20" x14ac:dyDescent="0.2">
      <c r="B839" s="74"/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</row>
    <row r="840" spans="2:20" x14ac:dyDescent="0.2">
      <c r="B840" s="74"/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</row>
    <row r="841" spans="2:20" x14ac:dyDescent="0.2">
      <c r="B841" s="74"/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</row>
    <row r="842" spans="2:20" x14ac:dyDescent="0.2">
      <c r="B842" s="74"/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</row>
    <row r="843" spans="2:20" x14ac:dyDescent="0.2">
      <c r="B843" s="74"/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</row>
    <row r="844" spans="2:20" x14ac:dyDescent="0.2">
      <c r="B844" s="74"/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</row>
    <row r="845" spans="2:20" x14ac:dyDescent="0.2">
      <c r="B845" s="74"/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</row>
    <row r="846" spans="2:20" x14ac:dyDescent="0.2">
      <c r="B846" s="74"/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</row>
    <row r="847" spans="2:20" x14ac:dyDescent="0.2">
      <c r="B847" s="74"/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</row>
    <row r="848" spans="2:20" x14ac:dyDescent="0.2">
      <c r="B848" s="74"/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</row>
    <row r="849" spans="2:20" x14ac:dyDescent="0.2">
      <c r="B849" s="74"/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</row>
    <row r="850" spans="2:20" x14ac:dyDescent="0.2">
      <c r="B850" s="74"/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</row>
    <row r="851" spans="2:20" x14ac:dyDescent="0.2">
      <c r="B851" s="74"/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</row>
    <row r="852" spans="2:20" x14ac:dyDescent="0.2">
      <c r="B852" s="74"/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</row>
    <row r="853" spans="2:20" x14ac:dyDescent="0.2">
      <c r="B853" s="74"/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</row>
    <row r="854" spans="2:20" x14ac:dyDescent="0.2">
      <c r="B854" s="74"/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</row>
    <row r="855" spans="2:20" x14ac:dyDescent="0.2">
      <c r="B855" s="74"/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</row>
    <row r="856" spans="2:20" x14ac:dyDescent="0.2">
      <c r="B856" s="74"/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</row>
    <row r="857" spans="2:20" x14ac:dyDescent="0.2">
      <c r="B857" s="74"/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</row>
    <row r="858" spans="2:20" x14ac:dyDescent="0.2">
      <c r="B858" s="74"/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</row>
    <row r="859" spans="2:20" x14ac:dyDescent="0.2">
      <c r="B859" s="74"/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</row>
    <row r="860" spans="2:20" x14ac:dyDescent="0.2">
      <c r="B860" s="74"/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</row>
    <row r="861" spans="2:20" x14ac:dyDescent="0.2">
      <c r="B861" s="74"/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</row>
    <row r="862" spans="2:20" x14ac:dyDescent="0.2">
      <c r="B862" s="74"/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</row>
    <row r="863" spans="2:20" x14ac:dyDescent="0.2">
      <c r="B863" s="74"/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</row>
    <row r="864" spans="2:20" x14ac:dyDescent="0.2">
      <c r="B864" s="74"/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</row>
    <row r="865" spans="2:20" x14ac:dyDescent="0.2">
      <c r="B865" s="74"/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</row>
    <row r="866" spans="2:20" x14ac:dyDescent="0.2">
      <c r="B866" s="74"/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</row>
    <row r="867" spans="2:20" x14ac:dyDescent="0.2">
      <c r="B867" s="74"/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</row>
    <row r="868" spans="2:20" x14ac:dyDescent="0.2">
      <c r="B868" s="74"/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</row>
    <row r="869" spans="2:20" x14ac:dyDescent="0.2">
      <c r="B869" s="74"/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</row>
    <row r="870" spans="2:20" x14ac:dyDescent="0.2">
      <c r="B870" s="74"/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</row>
    <row r="871" spans="2:20" x14ac:dyDescent="0.2">
      <c r="B871" s="74"/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</row>
    <row r="872" spans="2:20" x14ac:dyDescent="0.2">
      <c r="B872" s="74"/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</row>
    <row r="873" spans="2:20" x14ac:dyDescent="0.2">
      <c r="B873" s="74"/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</row>
    <row r="874" spans="2:20" x14ac:dyDescent="0.2">
      <c r="B874" s="74"/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</row>
    <row r="875" spans="2:20" x14ac:dyDescent="0.2">
      <c r="B875" s="74"/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</row>
    <row r="876" spans="2:20" x14ac:dyDescent="0.2">
      <c r="B876" s="74"/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</row>
    <row r="877" spans="2:20" x14ac:dyDescent="0.2">
      <c r="B877" s="74"/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</row>
    <row r="878" spans="2:20" x14ac:dyDescent="0.2">
      <c r="B878" s="74"/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</row>
    <row r="879" spans="2:20" x14ac:dyDescent="0.2">
      <c r="B879" s="74"/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</row>
    <row r="880" spans="2:20" x14ac:dyDescent="0.2">
      <c r="B880" s="74"/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</row>
    <row r="881" spans="2:20" x14ac:dyDescent="0.2">
      <c r="B881" s="74"/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</row>
    <row r="882" spans="2:20" x14ac:dyDescent="0.2">
      <c r="B882" s="74"/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</row>
    <row r="883" spans="2:20" x14ac:dyDescent="0.2">
      <c r="B883" s="74"/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</row>
    <row r="884" spans="2:20" x14ac:dyDescent="0.2">
      <c r="B884" s="74"/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</row>
    <row r="885" spans="2:20" x14ac:dyDescent="0.2">
      <c r="B885" s="74"/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</row>
    <row r="886" spans="2:20" x14ac:dyDescent="0.2">
      <c r="B886" s="74"/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</row>
    <row r="887" spans="2:20" x14ac:dyDescent="0.2">
      <c r="B887" s="74"/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</row>
    <row r="888" spans="2:20" x14ac:dyDescent="0.2">
      <c r="B888" s="74"/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</row>
    <row r="889" spans="2:20" x14ac:dyDescent="0.2">
      <c r="B889" s="74"/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</row>
    <row r="890" spans="2:20" x14ac:dyDescent="0.2">
      <c r="B890" s="74"/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</row>
    <row r="891" spans="2:20" x14ac:dyDescent="0.2">
      <c r="B891" s="74"/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</row>
    <row r="892" spans="2:20" x14ac:dyDescent="0.2">
      <c r="B892" s="74"/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</row>
    <row r="893" spans="2:20" x14ac:dyDescent="0.2">
      <c r="B893" s="74"/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</row>
    <row r="894" spans="2:20" x14ac:dyDescent="0.2">
      <c r="B894" s="74"/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</row>
    <row r="895" spans="2:20" x14ac:dyDescent="0.2">
      <c r="B895" s="74"/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</row>
    <row r="896" spans="2:20" x14ac:dyDescent="0.2">
      <c r="B896" s="74"/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</row>
    <row r="897" spans="2:20" x14ac:dyDescent="0.2">
      <c r="B897" s="74"/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</row>
    <row r="898" spans="2:20" x14ac:dyDescent="0.2">
      <c r="B898" s="74"/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</row>
    <row r="899" spans="2:20" x14ac:dyDescent="0.2">
      <c r="B899" s="74"/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</row>
    <row r="900" spans="2:20" x14ac:dyDescent="0.2">
      <c r="B900" s="74"/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</row>
    <row r="901" spans="2:20" x14ac:dyDescent="0.2">
      <c r="B901" s="74"/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</row>
    <row r="902" spans="2:20" x14ac:dyDescent="0.2">
      <c r="B902" s="74"/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</row>
    <row r="903" spans="2:20" x14ac:dyDescent="0.2">
      <c r="B903" s="74"/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</row>
    <row r="904" spans="2:20" x14ac:dyDescent="0.2">
      <c r="B904" s="74"/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</row>
    <row r="905" spans="2:20" x14ac:dyDescent="0.2">
      <c r="B905" s="74"/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</row>
    <row r="906" spans="2:20" x14ac:dyDescent="0.2">
      <c r="B906" s="74"/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</row>
    <row r="907" spans="2:20" x14ac:dyDescent="0.2">
      <c r="B907" s="74"/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</row>
    <row r="908" spans="2:20" x14ac:dyDescent="0.2">
      <c r="B908" s="74"/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</row>
    <row r="909" spans="2:20" x14ac:dyDescent="0.2">
      <c r="B909" s="74"/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</row>
    <row r="910" spans="2:20" x14ac:dyDescent="0.2">
      <c r="B910" s="74"/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</row>
    <row r="911" spans="2:20" x14ac:dyDescent="0.2">
      <c r="B911" s="74"/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</row>
    <row r="912" spans="2:20" x14ac:dyDescent="0.2">
      <c r="B912" s="74"/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</row>
    <row r="913" spans="2:20" x14ac:dyDescent="0.2">
      <c r="B913" s="74"/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</row>
    <row r="914" spans="2:20" x14ac:dyDescent="0.2">
      <c r="B914" s="74"/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</row>
    <row r="915" spans="2:20" x14ac:dyDescent="0.2">
      <c r="B915" s="74"/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</row>
    <row r="916" spans="2:20" x14ac:dyDescent="0.2">
      <c r="B916" s="74"/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</row>
    <row r="917" spans="2:20" x14ac:dyDescent="0.2">
      <c r="B917" s="74"/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</row>
    <row r="918" spans="2:20" x14ac:dyDescent="0.2">
      <c r="B918" s="74"/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</row>
    <row r="919" spans="2:20" x14ac:dyDescent="0.2">
      <c r="B919" s="74"/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</row>
    <row r="920" spans="2:20" x14ac:dyDescent="0.2">
      <c r="B920" s="74"/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</row>
    <row r="921" spans="2:20" x14ac:dyDescent="0.2">
      <c r="B921" s="74"/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</row>
    <row r="922" spans="2:20" x14ac:dyDescent="0.2">
      <c r="B922" s="74"/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</row>
    <row r="923" spans="2:20" x14ac:dyDescent="0.2">
      <c r="B923" s="74"/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</row>
    <row r="924" spans="2:20" x14ac:dyDescent="0.2">
      <c r="B924" s="74"/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</row>
    <row r="925" spans="2:20" x14ac:dyDescent="0.2">
      <c r="B925" s="74"/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</row>
    <row r="926" spans="2:20" x14ac:dyDescent="0.2">
      <c r="B926" s="74"/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</row>
    <row r="927" spans="2:20" x14ac:dyDescent="0.2">
      <c r="B927" s="74"/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</row>
    <row r="928" spans="2:20" x14ac:dyDescent="0.2">
      <c r="B928" s="74"/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</row>
    <row r="929" spans="2:20" x14ac:dyDescent="0.2">
      <c r="B929" s="74"/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</row>
    <row r="930" spans="2:20" x14ac:dyDescent="0.2">
      <c r="B930" s="74"/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</row>
    <row r="931" spans="2:20" x14ac:dyDescent="0.2">
      <c r="B931" s="74"/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</row>
    <row r="932" spans="2:20" x14ac:dyDescent="0.2">
      <c r="B932" s="74"/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</row>
    <row r="933" spans="2:20" x14ac:dyDescent="0.2">
      <c r="B933" s="74"/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</row>
    <row r="934" spans="2:20" x14ac:dyDescent="0.2">
      <c r="B934" s="74"/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</row>
    <row r="935" spans="2:20" x14ac:dyDescent="0.2">
      <c r="B935" s="74"/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</row>
    <row r="936" spans="2:20" x14ac:dyDescent="0.2">
      <c r="B936" s="74"/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</row>
    <row r="937" spans="2:20" x14ac:dyDescent="0.2">
      <c r="B937" s="74"/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</row>
    <row r="938" spans="2:20" x14ac:dyDescent="0.2">
      <c r="B938" s="74"/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</row>
    <row r="939" spans="2:20" x14ac:dyDescent="0.2">
      <c r="B939" s="74"/>
      <c r="C939" s="74"/>
      <c r="D939" s="74"/>
      <c r="E939" s="74"/>
      <c r="F939" s="74"/>
      <c r="G939" s="74"/>
      <c r="H939" s="74"/>
      <c r="I939" s="7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</row>
    <row r="940" spans="2:20" x14ac:dyDescent="0.2">
      <c r="B940" s="74"/>
      <c r="C940" s="74"/>
      <c r="D940" s="74"/>
      <c r="E940" s="74"/>
      <c r="F940" s="74"/>
      <c r="G940" s="74"/>
      <c r="H940" s="74"/>
      <c r="I940" s="7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</row>
    <row r="941" spans="2:20" x14ac:dyDescent="0.2">
      <c r="B941" s="74"/>
      <c r="C941" s="74"/>
      <c r="D941" s="74"/>
      <c r="E941" s="74"/>
      <c r="F941" s="74"/>
      <c r="G941" s="74"/>
      <c r="H941" s="74"/>
      <c r="I941" s="7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</row>
    <row r="942" spans="2:20" x14ac:dyDescent="0.2">
      <c r="B942" s="74"/>
      <c r="C942" s="74"/>
      <c r="D942" s="74"/>
      <c r="E942" s="74"/>
      <c r="F942" s="74"/>
      <c r="G942" s="74"/>
      <c r="H942" s="74"/>
      <c r="I942" s="7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</row>
    <row r="943" spans="2:20" x14ac:dyDescent="0.2">
      <c r="B943" s="74"/>
      <c r="C943" s="74"/>
      <c r="D943" s="74"/>
      <c r="E943" s="74"/>
      <c r="F943" s="74"/>
      <c r="G943" s="74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</row>
    <row r="944" spans="2:20" x14ac:dyDescent="0.2">
      <c r="B944" s="74"/>
      <c r="C944" s="74"/>
      <c r="D944" s="74"/>
      <c r="E944" s="74"/>
      <c r="F944" s="74"/>
      <c r="G944" s="74"/>
      <c r="H944" s="74"/>
      <c r="I944" s="7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</row>
    <row r="945" spans="2:20" x14ac:dyDescent="0.2">
      <c r="B945" s="74"/>
      <c r="C945" s="74"/>
      <c r="D945" s="74"/>
      <c r="E945" s="74"/>
      <c r="F945" s="74"/>
      <c r="G945" s="74"/>
      <c r="H945" s="74"/>
      <c r="I945" s="7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</row>
    <row r="946" spans="2:20" x14ac:dyDescent="0.2">
      <c r="B946" s="74"/>
      <c r="C946" s="74"/>
      <c r="D946" s="74"/>
      <c r="E946" s="74"/>
      <c r="F946" s="74"/>
      <c r="G946" s="74"/>
      <c r="H946" s="74"/>
      <c r="I946" s="7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</row>
    <row r="947" spans="2:20" x14ac:dyDescent="0.2">
      <c r="B947" s="74"/>
      <c r="C947" s="74"/>
      <c r="D947" s="74"/>
      <c r="E947" s="74"/>
      <c r="F947" s="74"/>
      <c r="G947" s="74"/>
      <c r="H947" s="74"/>
      <c r="I947" s="7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</row>
    <row r="948" spans="2:20" x14ac:dyDescent="0.2">
      <c r="B948" s="74"/>
      <c r="C948" s="74"/>
      <c r="D948" s="74"/>
      <c r="E948" s="74"/>
      <c r="F948" s="74"/>
      <c r="G948" s="74"/>
      <c r="H948" s="74"/>
      <c r="I948" s="7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</row>
    <row r="949" spans="2:20" x14ac:dyDescent="0.2">
      <c r="B949" s="74"/>
      <c r="C949" s="74"/>
      <c r="D949" s="74"/>
      <c r="E949" s="74"/>
      <c r="F949" s="74"/>
      <c r="G949" s="74"/>
      <c r="H949" s="74"/>
      <c r="I949" s="7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</row>
    <row r="950" spans="2:20" x14ac:dyDescent="0.2">
      <c r="B950" s="74"/>
      <c r="C950" s="74"/>
      <c r="D950" s="74"/>
      <c r="E950" s="74"/>
      <c r="F950" s="74"/>
      <c r="G950" s="74"/>
      <c r="H950" s="74"/>
      <c r="I950" s="7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</row>
    <row r="951" spans="2:20" x14ac:dyDescent="0.2">
      <c r="B951" s="74"/>
      <c r="C951" s="74"/>
      <c r="D951" s="74"/>
      <c r="E951" s="74"/>
      <c r="F951" s="74"/>
      <c r="G951" s="74"/>
      <c r="H951" s="74"/>
      <c r="I951" s="7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</row>
    <row r="952" spans="2:20" x14ac:dyDescent="0.2">
      <c r="B952" s="74"/>
      <c r="C952" s="74"/>
      <c r="D952" s="74"/>
      <c r="E952" s="74"/>
      <c r="F952" s="74"/>
      <c r="G952" s="74"/>
      <c r="H952" s="74"/>
      <c r="I952" s="7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</row>
    <row r="953" spans="2:20" x14ac:dyDescent="0.2">
      <c r="B953" s="74"/>
      <c r="C953" s="74"/>
      <c r="D953" s="74"/>
      <c r="E953" s="74"/>
      <c r="F953" s="74"/>
      <c r="G953" s="74"/>
      <c r="H953" s="74"/>
      <c r="I953" s="7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</row>
    <row r="954" spans="2:20" x14ac:dyDescent="0.2">
      <c r="B954" s="74"/>
      <c r="C954" s="74"/>
      <c r="D954" s="74"/>
      <c r="E954" s="74"/>
      <c r="F954" s="74"/>
      <c r="G954" s="74"/>
      <c r="H954" s="74"/>
      <c r="I954" s="7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</row>
    <row r="955" spans="2:20" x14ac:dyDescent="0.2">
      <c r="B955" s="74"/>
      <c r="C955" s="74"/>
      <c r="D955" s="74"/>
      <c r="E955" s="74"/>
      <c r="F955" s="74"/>
      <c r="G955" s="74"/>
      <c r="H955" s="74"/>
      <c r="I955" s="7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</row>
    <row r="956" spans="2:20" x14ac:dyDescent="0.2">
      <c r="B956" s="74"/>
      <c r="C956" s="74"/>
      <c r="D956" s="74"/>
      <c r="E956" s="74"/>
      <c r="F956" s="74"/>
      <c r="G956" s="74"/>
      <c r="H956" s="74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</row>
    <row r="957" spans="2:20" x14ac:dyDescent="0.2">
      <c r="B957" s="74"/>
      <c r="C957" s="74"/>
      <c r="D957" s="74"/>
      <c r="E957" s="74"/>
      <c r="F957" s="74"/>
      <c r="G957" s="74"/>
      <c r="H957" s="74"/>
      <c r="I957" s="7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</row>
    <row r="958" spans="2:20" x14ac:dyDescent="0.2">
      <c r="B958" s="74"/>
      <c r="C958" s="74"/>
      <c r="D958" s="74"/>
      <c r="E958" s="74"/>
      <c r="F958" s="74"/>
      <c r="G958" s="74"/>
      <c r="H958" s="74"/>
      <c r="I958" s="7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</row>
    <row r="959" spans="2:20" x14ac:dyDescent="0.2">
      <c r="B959" s="74"/>
      <c r="C959" s="74"/>
      <c r="D959" s="74"/>
      <c r="E959" s="74"/>
      <c r="F959" s="74"/>
      <c r="G959" s="74"/>
      <c r="H959" s="74"/>
      <c r="I959" s="7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</row>
    <row r="960" spans="2:20" x14ac:dyDescent="0.2">
      <c r="B960" s="74"/>
      <c r="C960" s="74"/>
      <c r="D960" s="74"/>
      <c r="E960" s="74"/>
      <c r="F960" s="74"/>
      <c r="G960" s="74"/>
      <c r="H960" s="74"/>
      <c r="I960" s="7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</row>
    <row r="961" spans="2:20" x14ac:dyDescent="0.2">
      <c r="B961" s="74"/>
      <c r="C961" s="74"/>
      <c r="D961" s="74"/>
      <c r="E961" s="74"/>
      <c r="F961" s="74"/>
      <c r="G961" s="74"/>
      <c r="H961" s="74"/>
      <c r="I961" s="7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</row>
    <row r="962" spans="2:20" x14ac:dyDescent="0.2">
      <c r="B962" s="74"/>
      <c r="C962" s="74"/>
      <c r="D962" s="74"/>
      <c r="E962" s="74"/>
      <c r="F962" s="74"/>
      <c r="G962" s="74"/>
      <c r="H962" s="74"/>
      <c r="I962" s="7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</row>
    <row r="963" spans="2:20" x14ac:dyDescent="0.2">
      <c r="B963" s="74"/>
      <c r="C963" s="74"/>
      <c r="D963" s="74"/>
      <c r="E963" s="74"/>
      <c r="F963" s="74"/>
      <c r="G963" s="74"/>
      <c r="H963" s="74"/>
      <c r="I963" s="7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</row>
    <row r="964" spans="2:20" x14ac:dyDescent="0.2">
      <c r="B964" s="74"/>
      <c r="C964" s="74"/>
      <c r="D964" s="74"/>
      <c r="E964" s="74"/>
      <c r="F964" s="74"/>
      <c r="G964" s="74"/>
      <c r="H964" s="74"/>
      <c r="I964" s="7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</row>
    <row r="965" spans="2:20" x14ac:dyDescent="0.2">
      <c r="B965" s="74"/>
      <c r="C965" s="74"/>
      <c r="D965" s="74"/>
      <c r="E965" s="74"/>
      <c r="F965" s="74"/>
      <c r="G965" s="74"/>
      <c r="H965" s="74"/>
      <c r="I965" s="7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</row>
    <row r="966" spans="2:20" x14ac:dyDescent="0.2">
      <c r="B966" s="74"/>
      <c r="C966" s="74"/>
      <c r="D966" s="74"/>
      <c r="E966" s="74"/>
      <c r="F966" s="74"/>
      <c r="G966" s="74"/>
      <c r="H966" s="74"/>
      <c r="I966" s="7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</row>
    <row r="967" spans="2:20" x14ac:dyDescent="0.2">
      <c r="B967" s="74"/>
      <c r="C967" s="74"/>
      <c r="D967" s="74"/>
      <c r="E967" s="74"/>
      <c r="F967" s="74"/>
      <c r="G967" s="74"/>
      <c r="H967" s="74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</row>
    <row r="968" spans="2:20" x14ac:dyDescent="0.2">
      <c r="B968" s="74"/>
      <c r="C968" s="74"/>
      <c r="D968" s="74"/>
      <c r="E968" s="74"/>
      <c r="F968" s="74"/>
      <c r="G968" s="74"/>
      <c r="H968" s="74"/>
      <c r="I968" s="7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</row>
    <row r="969" spans="2:20" x14ac:dyDescent="0.2">
      <c r="B969" s="74"/>
      <c r="C969" s="74"/>
      <c r="D969" s="74"/>
      <c r="E969" s="74"/>
      <c r="F969" s="74"/>
      <c r="G969" s="74"/>
      <c r="H969" s="74"/>
      <c r="I969" s="7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</row>
    <row r="970" spans="2:20" x14ac:dyDescent="0.2">
      <c r="B970" s="74"/>
      <c r="C970" s="74"/>
      <c r="D970" s="74"/>
      <c r="E970" s="74"/>
      <c r="F970" s="74"/>
      <c r="G970" s="74"/>
      <c r="H970" s="74"/>
      <c r="I970" s="7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</row>
    <row r="971" spans="2:20" x14ac:dyDescent="0.2">
      <c r="B971" s="74"/>
      <c r="C971" s="74"/>
      <c r="D971" s="74"/>
      <c r="E971" s="74"/>
      <c r="F971" s="74"/>
      <c r="G971" s="74"/>
      <c r="H971" s="74"/>
      <c r="I971" s="7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</row>
    <row r="972" spans="2:20" x14ac:dyDescent="0.2">
      <c r="B972" s="74"/>
      <c r="C972" s="74"/>
      <c r="D972" s="74"/>
      <c r="E972" s="74"/>
      <c r="F972" s="74"/>
      <c r="G972" s="74"/>
      <c r="H972" s="74"/>
      <c r="I972" s="7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</row>
    <row r="973" spans="2:20" x14ac:dyDescent="0.2">
      <c r="B973" s="74"/>
      <c r="C973" s="74"/>
      <c r="D973" s="74"/>
      <c r="E973" s="74"/>
      <c r="F973" s="74"/>
      <c r="G973" s="74"/>
      <c r="H973" s="74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</row>
    <row r="974" spans="2:20" x14ac:dyDescent="0.2">
      <c r="B974" s="74"/>
      <c r="C974" s="74"/>
      <c r="D974" s="74"/>
      <c r="E974" s="74"/>
      <c r="F974" s="74"/>
      <c r="G974" s="74"/>
      <c r="H974" s="74"/>
      <c r="I974" s="7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</row>
    <row r="975" spans="2:20" x14ac:dyDescent="0.2">
      <c r="B975" s="74"/>
      <c r="C975" s="74"/>
      <c r="D975" s="74"/>
      <c r="E975" s="74"/>
      <c r="F975" s="74"/>
      <c r="G975" s="74"/>
      <c r="H975" s="74"/>
      <c r="I975" s="7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</row>
    <row r="976" spans="2:20" x14ac:dyDescent="0.2">
      <c r="B976" s="74"/>
      <c r="C976" s="74"/>
      <c r="D976" s="74"/>
      <c r="E976" s="74"/>
      <c r="F976" s="74"/>
      <c r="G976" s="74"/>
      <c r="H976" s="74"/>
      <c r="I976" s="7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</row>
    <row r="977" spans="2:20" x14ac:dyDescent="0.2">
      <c r="B977" s="74"/>
      <c r="C977" s="74"/>
      <c r="D977" s="74"/>
      <c r="E977" s="74"/>
      <c r="F977" s="74"/>
      <c r="G977" s="74"/>
      <c r="H977" s="74"/>
      <c r="I977" s="7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</row>
    <row r="978" spans="2:20" x14ac:dyDescent="0.2">
      <c r="B978" s="74"/>
      <c r="C978" s="74"/>
      <c r="D978" s="74"/>
      <c r="E978" s="74"/>
      <c r="F978" s="74"/>
      <c r="G978" s="74"/>
      <c r="H978" s="74"/>
      <c r="I978" s="7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</row>
    <row r="979" spans="2:20" x14ac:dyDescent="0.2">
      <c r="B979" s="74"/>
      <c r="C979" s="74"/>
      <c r="D979" s="74"/>
      <c r="E979" s="74"/>
      <c r="F979" s="74"/>
      <c r="G979" s="74"/>
      <c r="H979" s="74"/>
      <c r="I979" s="74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</row>
    <row r="980" spans="2:20" x14ac:dyDescent="0.2">
      <c r="B980" s="74"/>
      <c r="C980" s="74"/>
      <c r="D980" s="74"/>
      <c r="E980" s="74"/>
      <c r="F980" s="74"/>
      <c r="G980" s="74"/>
      <c r="H980" s="74"/>
      <c r="I980" s="74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</row>
    <row r="981" spans="2:20" x14ac:dyDescent="0.2">
      <c r="B981" s="74"/>
      <c r="C981" s="74"/>
      <c r="D981" s="74"/>
      <c r="E981" s="74"/>
      <c r="F981" s="74"/>
      <c r="G981" s="74"/>
      <c r="H981" s="74"/>
      <c r="I981" s="74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</row>
    <row r="982" spans="2:20" x14ac:dyDescent="0.2">
      <c r="B982" s="74"/>
      <c r="C982" s="74"/>
      <c r="D982" s="74"/>
      <c r="E982" s="74"/>
      <c r="F982" s="74"/>
      <c r="G982" s="74"/>
      <c r="H982" s="74"/>
      <c r="I982" s="74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</row>
    <row r="983" spans="2:20" x14ac:dyDescent="0.2">
      <c r="B983" s="74"/>
      <c r="C983" s="74"/>
      <c r="D983" s="74"/>
      <c r="E983" s="74"/>
      <c r="F983" s="74"/>
      <c r="G983" s="74"/>
      <c r="H983" s="74"/>
      <c r="I983" s="74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</row>
    <row r="984" spans="2:20" x14ac:dyDescent="0.2">
      <c r="B984" s="74"/>
      <c r="C984" s="74"/>
      <c r="D984" s="74"/>
      <c r="E984" s="74"/>
      <c r="F984" s="74"/>
      <c r="G984" s="74"/>
      <c r="H984" s="74"/>
      <c r="I984" s="74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</row>
    <row r="985" spans="2:20" x14ac:dyDescent="0.2">
      <c r="B985" s="74"/>
      <c r="C985" s="74"/>
      <c r="D985" s="74"/>
      <c r="E985" s="74"/>
      <c r="F985" s="74"/>
      <c r="G985" s="74"/>
      <c r="H985" s="74"/>
      <c r="I985" s="74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</row>
    <row r="986" spans="2:20" x14ac:dyDescent="0.2">
      <c r="B986" s="74"/>
      <c r="C986" s="74"/>
      <c r="D986" s="74"/>
      <c r="E986" s="74"/>
      <c r="F986" s="74"/>
      <c r="G986" s="74"/>
      <c r="H986" s="74"/>
      <c r="I986" s="74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</row>
    <row r="987" spans="2:20" x14ac:dyDescent="0.2">
      <c r="B987" s="74"/>
      <c r="C987" s="74"/>
      <c r="D987" s="74"/>
      <c r="E987" s="74"/>
      <c r="F987" s="74"/>
      <c r="G987" s="74"/>
      <c r="H987" s="74"/>
      <c r="I987" s="74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</row>
    <row r="988" spans="2:20" x14ac:dyDescent="0.2">
      <c r="B988" s="74"/>
      <c r="C988" s="74"/>
      <c r="D988" s="74"/>
      <c r="E988" s="74"/>
      <c r="F988" s="74"/>
      <c r="G988" s="74"/>
      <c r="H988" s="74"/>
      <c r="I988" s="74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</row>
    <row r="989" spans="2:20" x14ac:dyDescent="0.2">
      <c r="B989" s="74"/>
      <c r="C989" s="74"/>
      <c r="D989" s="74"/>
      <c r="E989" s="74"/>
      <c r="F989" s="74"/>
      <c r="G989" s="74"/>
      <c r="H989" s="74"/>
      <c r="I989" s="74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</row>
    <row r="990" spans="2:20" x14ac:dyDescent="0.2">
      <c r="B990" s="74"/>
      <c r="C990" s="74"/>
      <c r="D990" s="74"/>
      <c r="E990" s="74"/>
      <c r="F990" s="74"/>
      <c r="G990" s="74"/>
      <c r="H990" s="74"/>
      <c r="I990" s="74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</row>
    <row r="991" spans="2:20" x14ac:dyDescent="0.2">
      <c r="B991" s="74"/>
      <c r="C991" s="74"/>
      <c r="D991" s="74"/>
      <c r="E991" s="74"/>
      <c r="F991" s="74"/>
      <c r="G991" s="74"/>
      <c r="H991" s="74"/>
      <c r="I991" s="74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</row>
    <row r="992" spans="2:20" x14ac:dyDescent="0.2">
      <c r="B992" s="74"/>
      <c r="C992" s="74"/>
      <c r="D992" s="74"/>
      <c r="E992" s="74"/>
      <c r="F992" s="74"/>
      <c r="G992" s="74"/>
      <c r="H992" s="74"/>
      <c r="I992" s="74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</row>
    <row r="993" spans="2:20" x14ac:dyDescent="0.2">
      <c r="B993" s="74"/>
      <c r="C993" s="74"/>
      <c r="D993" s="74"/>
      <c r="E993" s="74"/>
      <c r="F993" s="74"/>
      <c r="G993" s="74"/>
      <c r="H993" s="74"/>
      <c r="I993" s="74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</row>
    <row r="994" spans="2:20" x14ac:dyDescent="0.2">
      <c r="B994" s="74"/>
      <c r="C994" s="74"/>
      <c r="D994" s="74"/>
      <c r="E994" s="74"/>
      <c r="F994" s="74"/>
      <c r="G994" s="74"/>
      <c r="H994" s="74"/>
      <c r="I994" s="74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</row>
    <row r="995" spans="2:20" x14ac:dyDescent="0.2">
      <c r="B995" s="74"/>
      <c r="C995" s="74"/>
      <c r="D995" s="74"/>
      <c r="E995" s="74"/>
      <c r="F995" s="74"/>
      <c r="G995" s="74"/>
      <c r="H995" s="74"/>
      <c r="I995" s="74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</row>
    <row r="996" spans="2:20" x14ac:dyDescent="0.2">
      <c r="B996" s="74"/>
      <c r="C996" s="74"/>
      <c r="D996" s="74"/>
      <c r="E996" s="74"/>
      <c r="F996" s="74"/>
      <c r="G996" s="74"/>
      <c r="H996" s="74"/>
      <c r="I996" s="74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</row>
    <row r="997" spans="2:20" x14ac:dyDescent="0.2">
      <c r="B997" s="74"/>
      <c r="C997" s="74"/>
      <c r="D997" s="74"/>
      <c r="E997" s="74"/>
      <c r="F997" s="74"/>
      <c r="G997" s="74"/>
      <c r="H997" s="74"/>
      <c r="I997" s="74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</row>
    <row r="998" spans="2:20" x14ac:dyDescent="0.2">
      <c r="B998" s="74"/>
      <c r="C998" s="74"/>
      <c r="D998" s="74"/>
      <c r="E998" s="74"/>
      <c r="F998" s="74"/>
      <c r="G998" s="74"/>
      <c r="H998" s="74"/>
      <c r="I998" s="74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</row>
    <row r="999" spans="2:20" x14ac:dyDescent="0.2">
      <c r="B999" s="74"/>
      <c r="C999" s="74"/>
      <c r="D999" s="74"/>
      <c r="E999" s="74"/>
      <c r="F999" s="74"/>
      <c r="G999" s="74"/>
      <c r="H999" s="74"/>
      <c r="I999" s="74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</row>
    <row r="1000" spans="2:20" x14ac:dyDescent="0.2">
      <c r="B1000" s="74"/>
      <c r="C1000" s="74"/>
      <c r="D1000" s="74"/>
      <c r="E1000" s="74"/>
      <c r="F1000" s="74"/>
      <c r="G1000" s="74"/>
      <c r="H1000" s="74"/>
      <c r="I1000" s="7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</row>
    <row r="1001" spans="2:20" x14ac:dyDescent="0.2">
      <c r="B1001" s="74"/>
      <c r="C1001" s="74"/>
      <c r="D1001" s="74"/>
      <c r="E1001" s="74"/>
      <c r="F1001" s="74"/>
      <c r="G1001" s="74"/>
      <c r="H1001" s="74"/>
      <c r="I1001" s="74"/>
      <c r="J1001" s="74"/>
      <c r="K1001" s="74"/>
      <c r="L1001" s="74"/>
      <c r="M1001" s="74"/>
      <c r="N1001" s="74"/>
      <c r="O1001" s="74"/>
      <c r="P1001" s="74"/>
      <c r="Q1001" s="74"/>
      <c r="R1001" s="74"/>
      <c r="S1001" s="74"/>
      <c r="T1001" s="74"/>
    </row>
    <row r="1002" spans="2:20" x14ac:dyDescent="0.2">
      <c r="B1002" s="74"/>
      <c r="C1002" s="74"/>
      <c r="D1002" s="74"/>
      <c r="E1002" s="74"/>
      <c r="F1002" s="74"/>
      <c r="G1002" s="74"/>
      <c r="H1002" s="74"/>
      <c r="I1002" s="74"/>
      <c r="J1002" s="74"/>
      <c r="K1002" s="74"/>
      <c r="L1002" s="74"/>
      <c r="M1002" s="74"/>
      <c r="N1002" s="74"/>
      <c r="O1002" s="74"/>
      <c r="P1002" s="74"/>
      <c r="Q1002" s="74"/>
      <c r="R1002" s="74"/>
      <c r="S1002" s="74"/>
      <c r="T1002" s="74"/>
    </row>
    <row r="1003" spans="2:20" x14ac:dyDescent="0.2">
      <c r="B1003" s="74"/>
      <c r="C1003" s="74"/>
      <c r="D1003" s="74"/>
      <c r="E1003" s="74"/>
      <c r="F1003" s="74"/>
      <c r="G1003" s="74"/>
      <c r="H1003" s="74"/>
      <c r="I1003" s="74"/>
      <c r="J1003" s="74"/>
      <c r="K1003" s="74"/>
      <c r="L1003" s="74"/>
      <c r="M1003" s="74"/>
      <c r="N1003" s="74"/>
      <c r="O1003" s="74"/>
      <c r="P1003" s="74"/>
      <c r="Q1003" s="74"/>
      <c r="R1003" s="74"/>
      <c r="S1003" s="74"/>
      <c r="T1003" s="74"/>
    </row>
    <row r="1004" spans="2:20" x14ac:dyDescent="0.2">
      <c r="B1004" s="74"/>
      <c r="C1004" s="74"/>
      <c r="D1004" s="74"/>
      <c r="E1004" s="74"/>
      <c r="F1004" s="74"/>
      <c r="G1004" s="74"/>
      <c r="H1004" s="74"/>
      <c r="I1004" s="74"/>
      <c r="J1004" s="74"/>
      <c r="K1004" s="74"/>
      <c r="L1004" s="74"/>
      <c r="M1004" s="74"/>
      <c r="N1004" s="74"/>
      <c r="O1004" s="74"/>
      <c r="P1004" s="74"/>
      <c r="Q1004" s="74"/>
      <c r="R1004" s="74"/>
      <c r="S1004" s="74"/>
      <c r="T1004" s="74"/>
    </row>
    <row r="1005" spans="2:20" x14ac:dyDescent="0.2">
      <c r="B1005" s="74"/>
      <c r="C1005" s="74"/>
      <c r="D1005" s="74"/>
      <c r="E1005" s="74"/>
      <c r="F1005" s="74"/>
      <c r="G1005" s="74"/>
      <c r="H1005" s="74"/>
      <c r="I1005" s="74"/>
      <c r="J1005" s="74"/>
      <c r="K1005" s="74"/>
      <c r="L1005" s="74"/>
      <c r="M1005" s="74"/>
      <c r="N1005" s="74"/>
      <c r="O1005" s="74"/>
      <c r="P1005" s="74"/>
      <c r="Q1005" s="74"/>
      <c r="R1005" s="74"/>
      <c r="S1005" s="74"/>
      <c r="T1005" s="74"/>
    </row>
    <row r="1006" spans="2:20" x14ac:dyDescent="0.2">
      <c r="B1006" s="74"/>
      <c r="C1006" s="74"/>
      <c r="D1006" s="74"/>
      <c r="E1006" s="74"/>
      <c r="F1006" s="74"/>
      <c r="G1006" s="74"/>
      <c r="H1006" s="74"/>
      <c r="I1006" s="74"/>
      <c r="J1006" s="74"/>
      <c r="K1006" s="74"/>
      <c r="L1006" s="74"/>
      <c r="M1006" s="74"/>
      <c r="N1006" s="74"/>
      <c r="O1006" s="74"/>
      <c r="P1006" s="74"/>
      <c r="Q1006" s="74"/>
      <c r="R1006" s="74"/>
      <c r="S1006" s="74"/>
      <c r="T1006" s="74"/>
    </row>
    <row r="1007" spans="2:20" x14ac:dyDescent="0.2">
      <c r="B1007" s="74"/>
      <c r="C1007" s="74"/>
      <c r="D1007" s="74"/>
      <c r="E1007" s="74"/>
      <c r="F1007" s="74"/>
      <c r="G1007" s="74"/>
      <c r="H1007" s="74"/>
      <c r="I1007" s="74"/>
      <c r="J1007" s="74"/>
      <c r="K1007" s="74"/>
      <c r="L1007" s="74"/>
      <c r="M1007" s="74"/>
      <c r="N1007" s="74"/>
      <c r="O1007" s="74"/>
      <c r="P1007" s="74"/>
      <c r="Q1007" s="74"/>
      <c r="R1007" s="74"/>
      <c r="S1007" s="74"/>
      <c r="T1007" s="74"/>
    </row>
    <row r="1008" spans="2:20" x14ac:dyDescent="0.2">
      <c r="B1008" s="74"/>
      <c r="C1008" s="74"/>
      <c r="D1008" s="74"/>
      <c r="E1008" s="74"/>
      <c r="F1008" s="74"/>
      <c r="G1008" s="74"/>
      <c r="H1008" s="74"/>
      <c r="I1008" s="74"/>
      <c r="J1008" s="74"/>
      <c r="K1008" s="74"/>
      <c r="L1008" s="74"/>
      <c r="M1008" s="74"/>
      <c r="N1008" s="74"/>
      <c r="O1008" s="74"/>
      <c r="P1008" s="74"/>
      <c r="Q1008" s="74"/>
      <c r="R1008" s="74"/>
      <c r="S1008" s="74"/>
      <c r="T1008" s="74"/>
    </row>
    <row r="1009" spans="2:20" x14ac:dyDescent="0.2">
      <c r="B1009" s="74"/>
      <c r="C1009" s="74"/>
      <c r="D1009" s="74"/>
      <c r="E1009" s="74"/>
      <c r="F1009" s="74"/>
      <c r="G1009" s="74"/>
      <c r="H1009" s="74"/>
      <c r="I1009" s="74"/>
      <c r="J1009" s="74"/>
      <c r="K1009" s="74"/>
      <c r="L1009" s="74"/>
      <c r="M1009" s="74"/>
      <c r="N1009" s="74"/>
      <c r="O1009" s="74"/>
      <c r="P1009" s="74"/>
      <c r="Q1009" s="74"/>
      <c r="R1009" s="74"/>
      <c r="S1009" s="74"/>
      <c r="T1009" s="74"/>
    </row>
    <row r="1010" spans="2:20" x14ac:dyDescent="0.2">
      <c r="B1010" s="74"/>
      <c r="C1010" s="74"/>
      <c r="D1010" s="74"/>
      <c r="E1010" s="74"/>
      <c r="F1010" s="74"/>
      <c r="G1010" s="74"/>
      <c r="H1010" s="74"/>
      <c r="I1010" s="74"/>
      <c r="J1010" s="74"/>
      <c r="K1010" s="74"/>
      <c r="L1010" s="74"/>
      <c r="M1010" s="74"/>
      <c r="N1010" s="74"/>
      <c r="O1010" s="74"/>
      <c r="P1010" s="74"/>
      <c r="Q1010" s="74"/>
      <c r="R1010" s="74"/>
      <c r="S1010" s="74"/>
      <c r="T1010" s="74"/>
    </row>
    <row r="1011" spans="2:20" x14ac:dyDescent="0.2">
      <c r="B1011" s="74"/>
      <c r="C1011" s="74"/>
      <c r="D1011" s="74"/>
      <c r="E1011" s="74"/>
      <c r="F1011" s="74"/>
      <c r="G1011" s="74"/>
      <c r="H1011" s="74"/>
      <c r="I1011" s="74"/>
      <c r="J1011" s="74"/>
      <c r="K1011" s="74"/>
      <c r="L1011" s="74"/>
      <c r="M1011" s="74"/>
      <c r="N1011" s="74"/>
      <c r="O1011" s="74"/>
      <c r="P1011" s="74"/>
      <c r="Q1011" s="74"/>
      <c r="R1011" s="74"/>
      <c r="S1011" s="74"/>
      <c r="T1011" s="74"/>
    </row>
    <row r="1012" spans="2:20" x14ac:dyDescent="0.2">
      <c r="B1012" s="74"/>
      <c r="C1012" s="74"/>
      <c r="D1012" s="74"/>
      <c r="E1012" s="74"/>
      <c r="F1012" s="74"/>
      <c r="G1012" s="74"/>
      <c r="H1012" s="74"/>
      <c r="I1012" s="74"/>
      <c r="J1012" s="74"/>
      <c r="K1012" s="74"/>
      <c r="L1012" s="74"/>
      <c r="M1012" s="74"/>
      <c r="N1012" s="74"/>
      <c r="O1012" s="74"/>
      <c r="P1012" s="74"/>
      <c r="Q1012" s="74"/>
      <c r="R1012" s="74"/>
      <c r="S1012" s="74"/>
      <c r="T1012" s="74"/>
    </row>
    <row r="1013" spans="2:20" x14ac:dyDescent="0.2">
      <c r="B1013" s="74"/>
      <c r="C1013" s="74"/>
      <c r="D1013" s="74"/>
      <c r="E1013" s="74"/>
      <c r="F1013" s="74"/>
      <c r="G1013" s="74"/>
      <c r="H1013" s="74"/>
      <c r="I1013" s="74"/>
      <c r="J1013" s="74"/>
      <c r="K1013" s="74"/>
      <c r="L1013" s="74"/>
      <c r="M1013" s="74"/>
      <c r="N1013" s="74"/>
      <c r="O1013" s="74"/>
      <c r="P1013" s="74"/>
      <c r="Q1013" s="74"/>
      <c r="R1013" s="74"/>
      <c r="S1013" s="74"/>
      <c r="T1013" s="74"/>
    </row>
    <row r="1014" spans="2:20" x14ac:dyDescent="0.2">
      <c r="B1014" s="74"/>
      <c r="C1014" s="74"/>
      <c r="D1014" s="74"/>
      <c r="E1014" s="74"/>
      <c r="F1014" s="74"/>
      <c r="G1014" s="74"/>
      <c r="H1014" s="74"/>
      <c r="I1014" s="74"/>
      <c r="J1014" s="74"/>
      <c r="K1014" s="74"/>
      <c r="L1014" s="74"/>
      <c r="M1014" s="74"/>
      <c r="N1014" s="74"/>
      <c r="O1014" s="74"/>
      <c r="P1014" s="74"/>
      <c r="Q1014" s="74"/>
      <c r="R1014" s="74"/>
      <c r="S1014" s="74"/>
      <c r="T1014" s="74"/>
    </row>
    <row r="1015" spans="2:20" x14ac:dyDescent="0.2">
      <c r="B1015" s="74"/>
      <c r="C1015" s="74"/>
      <c r="D1015" s="74"/>
      <c r="E1015" s="74"/>
      <c r="F1015" s="74"/>
      <c r="G1015" s="74"/>
      <c r="H1015" s="74"/>
      <c r="I1015" s="74"/>
      <c r="J1015" s="74"/>
      <c r="K1015" s="74"/>
      <c r="L1015" s="74"/>
      <c r="M1015" s="74"/>
      <c r="N1015" s="74"/>
      <c r="O1015" s="74"/>
      <c r="P1015" s="74"/>
      <c r="Q1015" s="74"/>
      <c r="R1015" s="74"/>
      <c r="S1015" s="74"/>
      <c r="T1015" s="74"/>
    </row>
    <row r="1016" spans="2:20" x14ac:dyDescent="0.2">
      <c r="B1016" s="74"/>
      <c r="C1016" s="74"/>
      <c r="D1016" s="74"/>
      <c r="E1016" s="74"/>
      <c r="F1016" s="74"/>
      <c r="G1016" s="74"/>
      <c r="H1016" s="74"/>
      <c r="I1016" s="74"/>
      <c r="J1016" s="74"/>
      <c r="K1016" s="74"/>
      <c r="L1016" s="74"/>
      <c r="M1016" s="74"/>
      <c r="N1016" s="74"/>
      <c r="O1016" s="74"/>
      <c r="P1016" s="74"/>
      <c r="Q1016" s="74"/>
      <c r="R1016" s="74"/>
      <c r="S1016" s="74"/>
      <c r="T1016" s="74"/>
    </row>
    <row r="1017" spans="2:20" x14ac:dyDescent="0.2">
      <c r="B1017" s="74"/>
      <c r="C1017" s="74"/>
      <c r="D1017" s="74"/>
      <c r="E1017" s="74"/>
      <c r="F1017" s="74"/>
      <c r="G1017" s="74"/>
      <c r="H1017" s="74"/>
      <c r="I1017" s="74"/>
      <c r="J1017" s="74"/>
      <c r="K1017" s="74"/>
      <c r="L1017" s="74"/>
      <c r="M1017" s="74"/>
      <c r="N1017" s="74"/>
      <c r="O1017" s="74"/>
      <c r="P1017" s="74"/>
      <c r="Q1017" s="74"/>
      <c r="R1017" s="74"/>
      <c r="S1017" s="74"/>
      <c r="T1017" s="74"/>
    </row>
    <row r="1018" spans="2:20" x14ac:dyDescent="0.2">
      <c r="B1018" s="74"/>
      <c r="C1018" s="74"/>
      <c r="D1018" s="74"/>
      <c r="E1018" s="74"/>
      <c r="F1018" s="74"/>
      <c r="G1018" s="74"/>
      <c r="H1018" s="74"/>
      <c r="I1018" s="74"/>
      <c r="J1018" s="74"/>
      <c r="K1018" s="74"/>
      <c r="L1018" s="74"/>
      <c r="M1018" s="74"/>
      <c r="N1018" s="74"/>
      <c r="O1018" s="74"/>
      <c r="P1018" s="74"/>
      <c r="Q1018" s="74"/>
      <c r="R1018" s="74"/>
      <c r="S1018" s="74"/>
      <c r="T1018" s="74"/>
    </row>
    <row r="1019" spans="2:20" x14ac:dyDescent="0.2">
      <c r="B1019" s="74"/>
      <c r="C1019" s="74"/>
      <c r="D1019" s="74"/>
      <c r="E1019" s="74"/>
      <c r="F1019" s="74"/>
      <c r="G1019" s="74"/>
      <c r="H1019" s="74"/>
      <c r="I1019" s="74"/>
      <c r="J1019" s="74"/>
      <c r="K1019" s="74"/>
      <c r="L1019" s="74"/>
      <c r="M1019" s="74"/>
      <c r="N1019" s="74"/>
      <c r="O1019" s="74"/>
      <c r="P1019" s="74"/>
      <c r="Q1019" s="74"/>
      <c r="R1019" s="74"/>
      <c r="S1019" s="74"/>
      <c r="T1019" s="74"/>
    </row>
    <row r="1020" spans="2:20" x14ac:dyDescent="0.2">
      <c r="B1020" s="74"/>
      <c r="C1020" s="74"/>
      <c r="D1020" s="74"/>
      <c r="E1020" s="74"/>
      <c r="F1020" s="74"/>
      <c r="G1020" s="74"/>
      <c r="H1020" s="74"/>
      <c r="I1020" s="74"/>
      <c r="J1020" s="74"/>
      <c r="K1020" s="74"/>
      <c r="L1020" s="74"/>
      <c r="M1020" s="74"/>
      <c r="N1020" s="74"/>
      <c r="O1020" s="74"/>
      <c r="P1020" s="74"/>
      <c r="Q1020" s="74"/>
      <c r="R1020" s="74"/>
      <c r="S1020" s="74"/>
      <c r="T1020" s="74"/>
    </row>
    <row r="1021" spans="2:20" x14ac:dyDescent="0.2">
      <c r="B1021" s="74"/>
      <c r="C1021" s="74"/>
      <c r="D1021" s="74"/>
      <c r="E1021" s="74"/>
      <c r="F1021" s="74"/>
      <c r="G1021" s="74"/>
      <c r="H1021" s="74"/>
      <c r="I1021" s="74"/>
      <c r="J1021" s="74"/>
      <c r="K1021" s="74"/>
      <c r="L1021" s="74"/>
      <c r="M1021" s="74"/>
      <c r="N1021" s="74"/>
      <c r="O1021" s="74"/>
      <c r="P1021" s="74"/>
      <c r="Q1021" s="74"/>
      <c r="R1021" s="74"/>
      <c r="S1021" s="74"/>
      <c r="T1021" s="74"/>
    </row>
    <row r="1022" spans="2:20" x14ac:dyDescent="0.2">
      <c r="B1022" s="74"/>
      <c r="C1022" s="74"/>
      <c r="D1022" s="74"/>
      <c r="E1022" s="74"/>
      <c r="F1022" s="74"/>
      <c r="G1022" s="74"/>
      <c r="H1022" s="74"/>
      <c r="I1022" s="74"/>
      <c r="J1022" s="74"/>
      <c r="K1022" s="74"/>
      <c r="L1022" s="74"/>
      <c r="M1022" s="74"/>
      <c r="N1022" s="74"/>
      <c r="O1022" s="74"/>
      <c r="P1022" s="74"/>
      <c r="Q1022" s="74"/>
      <c r="R1022" s="74"/>
      <c r="S1022" s="74"/>
      <c r="T1022" s="74"/>
    </row>
    <row r="1023" spans="2:20" x14ac:dyDescent="0.2">
      <c r="B1023" s="74"/>
      <c r="C1023" s="74"/>
      <c r="D1023" s="74"/>
      <c r="E1023" s="74"/>
      <c r="F1023" s="74"/>
      <c r="G1023" s="74"/>
      <c r="H1023" s="74"/>
      <c r="I1023" s="74"/>
      <c r="J1023" s="74"/>
      <c r="K1023" s="74"/>
      <c r="L1023" s="74"/>
      <c r="M1023" s="74"/>
      <c r="N1023" s="74"/>
      <c r="O1023" s="74"/>
      <c r="P1023" s="74"/>
      <c r="Q1023" s="74"/>
      <c r="R1023" s="74"/>
      <c r="S1023" s="74"/>
      <c r="T1023" s="74"/>
    </row>
    <row r="1024" spans="2:20" x14ac:dyDescent="0.2">
      <c r="B1024" s="74"/>
      <c r="C1024" s="74"/>
      <c r="D1024" s="74"/>
      <c r="E1024" s="74"/>
      <c r="F1024" s="74"/>
      <c r="G1024" s="74"/>
      <c r="H1024" s="74"/>
      <c r="I1024" s="74"/>
      <c r="J1024" s="74"/>
      <c r="K1024" s="74"/>
      <c r="L1024" s="74"/>
      <c r="M1024" s="74"/>
      <c r="N1024" s="74"/>
      <c r="O1024" s="74"/>
      <c r="P1024" s="74"/>
      <c r="Q1024" s="74"/>
      <c r="R1024" s="74"/>
      <c r="S1024" s="74"/>
      <c r="T1024" s="74"/>
    </row>
    <row r="1025" spans="2:20" x14ac:dyDescent="0.2">
      <c r="B1025" s="74"/>
      <c r="C1025" s="74"/>
      <c r="D1025" s="74"/>
      <c r="E1025" s="74"/>
      <c r="F1025" s="74"/>
      <c r="G1025" s="74"/>
      <c r="H1025" s="74"/>
      <c r="I1025" s="74"/>
      <c r="J1025" s="74"/>
      <c r="K1025" s="74"/>
      <c r="L1025" s="74"/>
      <c r="M1025" s="74"/>
      <c r="N1025" s="74"/>
      <c r="O1025" s="74"/>
      <c r="P1025" s="74"/>
      <c r="Q1025" s="74"/>
      <c r="R1025" s="74"/>
      <c r="S1025" s="74"/>
      <c r="T1025" s="74"/>
    </row>
    <row r="1026" spans="2:20" x14ac:dyDescent="0.2">
      <c r="B1026" s="74"/>
      <c r="C1026" s="74"/>
      <c r="D1026" s="74"/>
      <c r="E1026" s="74"/>
      <c r="F1026" s="74"/>
      <c r="G1026" s="74"/>
      <c r="H1026" s="74"/>
      <c r="I1026" s="74"/>
      <c r="J1026" s="74"/>
      <c r="K1026" s="74"/>
      <c r="L1026" s="74"/>
      <c r="M1026" s="74"/>
      <c r="N1026" s="74"/>
      <c r="O1026" s="74"/>
      <c r="P1026" s="74"/>
      <c r="Q1026" s="74"/>
      <c r="R1026" s="74"/>
      <c r="S1026" s="74"/>
      <c r="T1026" s="74"/>
    </row>
    <row r="1027" spans="2:20" x14ac:dyDescent="0.2">
      <c r="B1027" s="74"/>
      <c r="C1027" s="74"/>
      <c r="D1027" s="74"/>
      <c r="E1027" s="74"/>
      <c r="F1027" s="74"/>
      <c r="G1027" s="74"/>
      <c r="H1027" s="74"/>
      <c r="I1027" s="74"/>
      <c r="J1027" s="74"/>
      <c r="K1027" s="74"/>
      <c r="L1027" s="74"/>
      <c r="M1027" s="74"/>
      <c r="N1027" s="74"/>
      <c r="O1027" s="74"/>
      <c r="P1027" s="74"/>
      <c r="Q1027" s="74"/>
      <c r="R1027" s="74"/>
      <c r="S1027" s="74"/>
      <c r="T1027" s="74"/>
    </row>
    <row r="1028" spans="2:20" x14ac:dyDescent="0.2">
      <c r="B1028" s="74"/>
      <c r="C1028" s="74"/>
      <c r="D1028" s="74"/>
      <c r="E1028" s="74"/>
      <c r="F1028" s="74"/>
      <c r="G1028" s="74"/>
      <c r="H1028" s="74"/>
      <c r="I1028" s="74"/>
      <c r="J1028" s="74"/>
      <c r="K1028" s="74"/>
      <c r="L1028" s="74"/>
      <c r="M1028" s="74"/>
      <c r="N1028" s="74"/>
      <c r="O1028" s="74"/>
      <c r="P1028" s="74"/>
      <c r="Q1028" s="74"/>
      <c r="R1028" s="74"/>
      <c r="S1028" s="74"/>
      <c r="T1028" s="74"/>
    </row>
    <row r="1029" spans="2:20" x14ac:dyDescent="0.2">
      <c r="B1029" s="74"/>
      <c r="C1029" s="74"/>
      <c r="D1029" s="74"/>
      <c r="E1029" s="74"/>
      <c r="F1029" s="74"/>
      <c r="G1029" s="74"/>
      <c r="H1029" s="74"/>
      <c r="I1029" s="74"/>
      <c r="J1029" s="74"/>
      <c r="K1029" s="74"/>
      <c r="L1029" s="74"/>
      <c r="M1029" s="74"/>
      <c r="N1029" s="74"/>
      <c r="O1029" s="74"/>
      <c r="P1029" s="74"/>
      <c r="Q1029" s="74"/>
      <c r="R1029" s="74"/>
      <c r="S1029" s="74"/>
      <c r="T1029" s="74"/>
    </row>
    <row r="1030" spans="2:20" x14ac:dyDescent="0.2">
      <c r="B1030" s="74"/>
      <c r="C1030" s="74"/>
      <c r="D1030" s="74"/>
      <c r="E1030" s="74"/>
      <c r="F1030" s="74"/>
      <c r="G1030" s="74"/>
      <c r="H1030" s="74"/>
      <c r="I1030" s="74"/>
      <c r="J1030" s="74"/>
      <c r="K1030" s="74"/>
      <c r="L1030" s="74"/>
      <c r="M1030" s="74"/>
      <c r="N1030" s="74"/>
      <c r="O1030" s="74"/>
      <c r="P1030" s="74"/>
      <c r="Q1030" s="74"/>
      <c r="R1030" s="74"/>
      <c r="S1030" s="74"/>
      <c r="T1030" s="74"/>
    </row>
    <row r="1031" spans="2:20" x14ac:dyDescent="0.2">
      <c r="B1031" s="74"/>
      <c r="C1031" s="74"/>
      <c r="D1031" s="74"/>
      <c r="E1031" s="74"/>
      <c r="F1031" s="74"/>
      <c r="G1031" s="74"/>
      <c r="H1031" s="74"/>
      <c r="I1031" s="74"/>
      <c r="J1031" s="74"/>
      <c r="K1031" s="74"/>
      <c r="L1031" s="74"/>
      <c r="M1031" s="74"/>
      <c r="N1031" s="74"/>
      <c r="O1031" s="74"/>
      <c r="P1031" s="74"/>
      <c r="Q1031" s="74"/>
      <c r="R1031" s="74"/>
      <c r="S1031" s="74"/>
      <c r="T1031" s="74"/>
    </row>
    <row r="1032" spans="2:20" x14ac:dyDescent="0.2">
      <c r="B1032" s="74"/>
      <c r="C1032" s="74"/>
      <c r="D1032" s="74"/>
      <c r="E1032" s="74"/>
      <c r="F1032" s="74"/>
      <c r="G1032" s="74"/>
      <c r="H1032" s="74"/>
      <c r="I1032" s="74"/>
      <c r="J1032" s="74"/>
      <c r="K1032" s="74"/>
      <c r="L1032" s="74"/>
      <c r="M1032" s="74"/>
      <c r="N1032" s="74"/>
      <c r="O1032" s="74"/>
      <c r="P1032" s="74"/>
      <c r="Q1032" s="74"/>
      <c r="R1032" s="74"/>
      <c r="S1032" s="74"/>
      <c r="T1032" s="74"/>
    </row>
    <row r="1033" spans="2:20" x14ac:dyDescent="0.2">
      <c r="B1033" s="74"/>
      <c r="C1033" s="74"/>
      <c r="D1033" s="74"/>
      <c r="E1033" s="74"/>
      <c r="F1033" s="74"/>
      <c r="G1033" s="74"/>
      <c r="H1033" s="74"/>
      <c r="I1033" s="74"/>
      <c r="J1033" s="74"/>
      <c r="K1033" s="74"/>
      <c r="L1033" s="74"/>
      <c r="M1033" s="74"/>
      <c r="N1033" s="74"/>
      <c r="O1033" s="74"/>
      <c r="P1033" s="74"/>
      <c r="Q1033" s="74"/>
      <c r="R1033" s="74"/>
      <c r="S1033" s="74"/>
      <c r="T1033" s="74"/>
    </row>
    <row r="1034" spans="2:20" x14ac:dyDescent="0.2">
      <c r="B1034" s="74"/>
      <c r="C1034" s="74"/>
      <c r="D1034" s="74"/>
      <c r="E1034" s="74"/>
      <c r="F1034" s="74"/>
      <c r="G1034" s="74"/>
      <c r="H1034" s="74"/>
      <c r="I1034" s="74"/>
      <c r="J1034" s="74"/>
      <c r="K1034" s="74"/>
      <c r="L1034" s="74"/>
      <c r="M1034" s="74"/>
      <c r="N1034" s="74"/>
      <c r="O1034" s="74"/>
      <c r="P1034" s="74"/>
      <c r="Q1034" s="74"/>
      <c r="R1034" s="74"/>
      <c r="S1034" s="74"/>
      <c r="T1034" s="74"/>
    </row>
    <row r="1035" spans="2:20" x14ac:dyDescent="0.2">
      <c r="B1035" s="74"/>
      <c r="C1035" s="74"/>
      <c r="D1035" s="74"/>
      <c r="E1035" s="74"/>
      <c r="F1035" s="74"/>
      <c r="G1035" s="74"/>
      <c r="H1035" s="74"/>
      <c r="I1035" s="74"/>
      <c r="J1035" s="74"/>
      <c r="K1035" s="74"/>
      <c r="L1035" s="74"/>
      <c r="M1035" s="74"/>
      <c r="N1035" s="74"/>
      <c r="O1035" s="74"/>
      <c r="P1035" s="74"/>
      <c r="Q1035" s="74"/>
      <c r="R1035" s="74"/>
      <c r="S1035" s="74"/>
      <c r="T1035" s="74"/>
    </row>
    <row r="1036" spans="2:20" x14ac:dyDescent="0.2">
      <c r="B1036" s="74"/>
      <c r="C1036" s="74"/>
      <c r="D1036" s="74"/>
      <c r="E1036" s="74"/>
      <c r="F1036" s="74"/>
      <c r="G1036" s="74"/>
      <c r="H1036" s="74"/>
      <c r="I1036" s="74"/>
      <c r="J1036" s="74"/>
      <c r="K1036" s="74"/>
      <c r="L1036" s="74"/>
      <c r="M1036" s="74"/>
      <c r="N1036" s="74"/>
      <c r="O1036" s="74"/>
      <c r="P1036" s="74"/>
      <c r="Q1036" s="74"/>
      <c r="R1036" s="74"/>
      <c r="S1036" s="74"/>
      <c r="T1036" s="74"/>
    </row>
    <row r="1037" spans="2:20" x14ac:dyDescent="0.2">
      <c r="B1037" s="74"/>
      <c r="C1037" s="74"/>
      <c r="D1037" s="74"/>
      <c r="E1037" s="74"/>
      <c r="F1037" s="74"/>
      <c r="G1037" s="74"/>
      <c r="H1037" s="74"/>
      <c r="I1037" s="74"/>
      <c r="J1037" s="74"/>
      <c r="K1037" s="74"/>
      <c r="L1037" s="74"/>
      <c r="M1037" s="74"/>
      <c r="N1037" s="74"/>
      <c r="O1037" s="74"/>
      <c r="P1037" s="74"/>
      <c r="Q1037" s="74"/>
      <c r="R1037" s="74"/>
      <c r="S1037" s="74"/>
      <c r="T1037" s="74"/>
    </row>
    <row r="1038" spans="2:20" x14ac:dyDescent="0.2">
      <c r="B1038" s="74"/>
      <c r="C1038" s="74"/>
      <c r="D1038" s="74"/>
      <c r="E1038" s="74"/>
      <c r="F1038" s="74"/>
      <c r="G1038" s="74"/>
      <c r="H1038" s="74"/>
      <c r="I1038" s="74"/>
      <c r="J1038" s="74"/>
      <c r="K1038" s="74"/>
      <c r="L1038" s="74"/>
      <c r="M1038" s="74"/>
      <c r="N1038" s="74"/>
      <c r="O1038" s="74"/>
      <c r="P1038" s="74"/>
      <c r="Q1038" s="74"/>
      <c r="R1038" s="74"/>
      <c r="S1038" s="74"/>
      <c r="T1038" s="74"/>
    </row>
    <row r="1039" spans="2:20" x14ac:dyDescent="0.2">
      <c r="B1039" s="74"/>
      <c r="C1039" s="74"/>
      <c r="D1039" s="74"/>
      <c r="E1039" s="74"/>
      <c r="F1039" s="74"/>
      <c r="G1039" s="74"/>
      <c r="H1039" s="74"/>
      <c r="I1039" s="74"/>
      <c r="J1039" s="74"/>
      <c r="K1039" s="74"/>
      <c r="L1039" s="74"/>
      <c r="M1039" s="74"/>
      <c r="N1039" s="74"/>
      <c r="O1039" s="74"/>
      <c r="P1039" s="74"/>
      <c r="Q1039" s="74"/>
      <c r="R1039" s="74"/>
      <c r="S1039" s="74"/>
      <c r="T1039" s="74"/>
    </row>
    <row r="1040" spans="2:20" x14ac:dyDescent="0.2">
      <c r="B1040" s="74"/>
      <c r="C1040" s="74"/>
      <c r="D1040" s="74"/>
      <c r="E1040" s="74"/>
      <c r="F1040" s="74"/>
      <c r="G1040" s="74"/>
      <c r="H1040" s="74"/>
      <c r="I1040" s="74"/>
      <c r="J1040" s="74"/>
      <c r="K1040" s="74"/>
      <c r="L1040" s="74"/>
      <c r="M1040" s="74"/>
      <c r="N1040" s="74"/>
      <c r="O1040" s="74"/>
      <c r="P1040" s="74"/>
      <c r="Q1040" s="74"/>
      <c r="R1040" s="74"/>
      <c r="S1040" s="74"/>
      <c r="T1040" s="74"/>
    </row>
    <row r="1041" spans="2:20" x14ac:dyDescent="0.2">
      <c r="B1041" s="74"/>
      <c r="C1041" s="74"/>
      <c r="D1041" s="74"/>
      <c r="E1041" s="74"/>
      <c r="F1041" s="74"/>
      <c r="G1041" s="74"/>
      <c r="H1041" s="74"/>
      <c r="I1041" s="74"/>
      <c r="J1041" s="74"/>
      <c r="K1041" s="74"/>
      <c r="L1041" s="74"/>
      <c r="M1041" s="74"/>
      <c r="N1041" s="74"/>
      <c r="O1041" s="74"/>
      <c r="P1041" s="74"/>
      <c r="Q1041" s="74"/>
      <c r="R1041" s="74"/>
      <c r="S1041" s="74"/>
      <c r="T1041" s="74"/>
    </row>
    <row r="1042" spans="2:20" x14ac:dyDescent="0.2">
      <c r="B1042" s="74"/>
      <c r="C1042" s="74"/>
      <c r="D1042" s="74"/>
      <c r="E1042" s="74"/>
      <c r="F1042" s="74"/>
      <c r="G1042" s="74"/>
      <c r="H1042" s="74"/>
      <c r="I1042" s="74"/>
      <c r="J1042" s="74"/>
      <c r="K1042" s="74"/>
      <c r="L1042" s="74"/>
      <c r="M1042" s="74"/>
      <c r="N1042" s="74"/>
      <c r="O1042" s="74"/>
      <c r="P1042" s="74"/>
      <c r="Q1042" s="74"/>
      <c r="R1042" s="74"/>
      <c r="S1042" s="74"/>
      <c r="T1042" s="74"/>
    </row>
    <row r="1043" spans="2:20" x14ac:dyDescent="0.2">
      <c r="B1043" s="74"/>
      <c r="C1043" s="74"/>
      <c r="D1043" s="74"/>
      <c r="E1043" s="74"/>
      <c r="F1043" s="74"/>
      <c r="G1043" s="74"/>
      <c r="H1043" s="74"/>
      <c r="I1043" s="74"/>
      <c r="J1043" s="74"/>
      <c r="K1043" s="74"/>
      <c r="L1043" s="74"/>
      <c r="M1043" s="74"/>
      <c r="N1043" s="74"/>
      <c r="O1043" s="74"/>
      <c r="P1043" s="74"/>
      <c r="Q1043" s="74"/>
      <c r="R1043" s="74"/>
      <c r="S1043" s="74"/>
      <c r="T1043" s="74"/>
    </row>
    <row r="1044" spans="2:20" x14ac:dyDescent="0.2">
      <c r="B1044" s="74"/>
      <c r="C1044" s="74"/>
      <c r="D1044" s="74"/>
      <c r="E1044" s="74"/>
      <c r="F1044" s="74"/>
      <c r="G1044" s="74"/>
      <c r="H1044" s="74"/>
      <c r="I1044" s="74"/>
      <c r="J1044" s="74"/>
      <c r="K1044" s="74"/>
      <c r="L1044" s="74"/>
      <c r="M1044" s="74"/>
      <c r="N1044" s="74"/>
      <c r="O1044" s="74"/>
      <c r="P1044" s="74"/>
      <c r="Q1044" s="74"/>
      <c r="R1044" s="74"/>
      <c r="S1044" s="74"/>
      <c r="T1044" s="74"/>
    </row>
    <row r="1045" spans="2:20" x14ac:dyDescent="0.2">
      <c r="B1045" s="74"/>
      <c r="C1045" s="74"/>
      <c r="D1045" s="74"/>
      <c r="E1045" s="74"/>
      <c r="F1045" s="74"/>
      <c r="G1045" s="74"/>
      <c r="H1045" s="74"/>
      <c r="I1045" s="74"/>
      <c r="J1045" s="74"/>
      <c r="K1045" s="74"/>
      <c r="L1045" s="74"/>
      <c r="M1045" s="74"/>
      <c r="N1045" s="74"/>
      <c r="O1045" s="74"/>
      <c r="P1045" s="74"/>
      <c r="Q1045" s="74"/>
      <c r="R1045" s="74"/>
      <c r="S1045" s="74"/>
      <c r="T1045" s="74"/>
    </row>
    <row r="1046" spans="2:20" x14ac:dyDescent="0.2">
      <c r="B1046" s="74"/>
      <c r="C1046" s="74"/>
      <c r="D1046" s="74"/>
      <c r="E1046" s="74"/>
      <c r="F1046" s="74"/>
      <c r="G1046" s="74"/>
      <c r="H1046" s="74"/>
      <c r="I1046" s="74"/>
      <c r="J1046" s="74"/>
      <c r="K1046" s="74"/>
      <c r="L1046" s="74"/>
      <c r="M1046" s="74"/>
      <c r="N1046" s="74"/>
      <c r="O1046" s="74"/>
      <c r="P1046" s="74"/>
      <c r="Q1046" s="74"/>
      <c r="R1046" s="74"/>
      <c r="S1046" s="74"/>
      <c r="T1046" s="74"/>
    </row>
    <row r="1047" spans="2:20" x14ac:dyDescent="0.2">
      <c r="B1047" s="74"/>
      <c r="C1047" s="74"/>
      <c r="D1047" s="74"/>
      <c r="E1047" s="74"/>
      <c r="F1047" s="74"/>
      <c r="G1047" s="74"/>
      <c r="H1047" s="74"/>
      <c r="I1047" s="74"/>
      <c r="J1047" s="74"/>
      <c r="K1047" s="74"/>
      <c r="L1047" s="74"/>
      <c r="M1047" s="74"/>
      <c r="N1047" s="74"/>
      <c r="O1047" s="74"/>
      <c r="P1047" s="74"/>
      <c r="Q1047" s="74"/>
      <c r="R1047" s="74"/>
      <c r="S1047" s="74"/>
      <c r="T1047" s="74"/>
    </row>
    <row r="1048" spans="2:20" x14ac:dyDescent="0.2">
      <c r="B1048" s="74"/>
      <c r="C1048" s="74"/>
      <c r="D1048" s="74"/>
      <c r="E1048" s="74"/>
      <c r="F1048" s="74"/>
      <c r="G1048" s="74"/>
      <c r="H1048" s="74"/>
      <c r="I1048" s="74"/>
      <c r="J1048" s="74"/>
      <c r="K1048" s="74"/>
      <c r="L1048" s="74"/>
      <c r="M1048" s="74"/>
      <c r="N1048" s="74"/>
      <c r="O1048" s="74"/>
      <c r="P1048" s="74"/>
      <c r="Q1048" s="74"/>
      <c r="R1048" s="74"/>
      <c r="S1048" s="74"/>
      <c r="T1048" s="74"/>
    </row>
    <row r="1049" spans="2:20" x14ac:dyDescent="0.2">
      <c r="B1049" s="74"/>
      <c r="C1049" s="74"/>
      <c r="D1049" s="74"/>
      <c r="E1049" s="74"/>
      <c r="F1049" s="74"/>
      <c r="G1049" s="74"/>
      <c r="H1049" s="74"/>
      <c r="I1049" s="74"/>
      <c r="J1049" s="74"/>
      <c r="K1049" s="74"/>
      <c r="L1049" s="74"/>
      <c r="M1049" s="74"/>
      <c r="N1049" s="74"/>
      <c r="O1049" s="74"/>
      <c r="P1049" s="74"/>
      <c r="Q1049" s="74"/>
      <c r="R1049" s="74"/>
      <c r="S1049" s="74"/>
      <c r="T1049" s="74"/>
    </row>
    <row r="1050" spans="2:20" x14ac:dyDescent="0.2">
      <c r="B1050" s="74"/>
      <c r="C1050" s="74"/>
      <c r="D1050" s="74"/>
      <c r="E1050" s="74"/>
      <c r="F1050" s="74"/>
      <c r="G1050" s="74"/>
      <c r="H1050" s="74"/>
      <c r="I1050" s="74"/>
      <c r="J1050" s="74"/>
      <c r="K1050" s="74"/>
      <c r="L1050" s="74"/>
      <c r="M1050" s="74"/>
      <c r="N1050" s="74"/>
      <c r="O1050" s="74"/>
      <c r="P1050" s="74"/>
      <c r="Q1050" s="74"/>
      <c r="R1050" s="74"/>
      <c r="S1050" s="74"/>
      <c r="T1050" s="74"/>
    </row>
    <row r="1051" spans="2:20" x14ac:dyDescent="0.2">
      <c r="B1051" s="74"/>
      <c r="C1051" s="74"/>
      <c r="D1051" s="74"/>
      <c r="E1051" s="74"/>
      <c r="F1051" s="74"/>
      <c r="G1051" s="74"/>
      <c r="H1051" s="74"/>
      <c r="I1051" s="74"/>
      <c r="J1051" s="74"/>
      <c r="K1051" s="74"/>
      <c r="L1051" s="74"/>
      <c r="M1051" s="74"/>
      <c r="N1051" s="74"/>
      <c r="O1051" s="74"/>
      <c r="P1051" s="74"/>
      <c r="Q1051" s="74"/>
      <c r="R1051" s="74"/>
      <c r="S1051" s="74"/>
      <c r="T1051" s="74"/>
    </row>
    <row r="1052" spans="2:20" x14ac:dyDescent="0.2">
      <c r="B1052" s="74"/>
      <c r="C1052" s="74"/>
      <c r="D1052" s="74"/>
      <c r="E1052" s="74"/>
      <c r="F1052" s="74"/>
      <c r="G1052" s="74"/>
      <c r="H1052" s="74"/>
      <c r="I1052" s="74"/>
      <c r="J1052" s="74"/>
      <c r="K1052" s="74"/>
      <c r="L1052" s="74"/>
      <c r="M1052" s="74"/>
      <c r="N1052" s="74"/>
      <c r="O1052" s="74"/>
      <c r="P1052" s="74"/>
      <c r="Q1052" s="74"/>
      <c r="R1052" s="74"/>
      <c r="S1052" s="74"/>
      <c r="T1052" s="74"/>
    </row>
    <row r="1053" spans="2:20" x14ac:dyDescent="0.2">
      <c r="B1053" s="74"/>
      <c r="C1053" s="74"/>
      <c r="D1053" s="74"/>
      <c r="E1053" s="74"/>
      <c r="F1053" s="74"/>
      <c r="G1053" s="74"/>
      <c r="H1053" s="74"/>
      <c r="I1053" s="74"/>
      <c r="J1053" s="74"/>
      <c r="K1053" s="74"/>
      <c r="L1053" s="74"/>
      <c r="M1053" s="74"/>
      <c r="N1053" s="74"/>
      <c r="O1053" s="74"/>
      <c r="P1053" s="74"/>
      <c r="Q1053" s="74"/>
      <c r="R1053" s="74"/>
      <c r="S1053" s="74"/>
      <c r="T1053" s="74"/>
    </row>
    <row r="1054" spans="2:20" x14ac:dyDescent="0.2">
      <c r="B1054" s="74"/>
      <c r="C1054" s="74"/>
      <c r="D1054" s="74"/>
      <c r="E1054" s="74"/>
      <c r="F1054" s="74"/>
      <c r="G1054" s="74"/>
      <c r="H1054" s="74"/>
      <c r="I1054" s="74"/>
      <c r="J1054" s="74"/>
      <c r="K1054" s="74"/>
      <c r="L1054" s="74"/>
      <c r="M1054" s="74"/>
      <c r="N1054" s="74"/>
      <c r="O1054" s="74"/>
      <c r="P1054" s="74"/>
      <c r="Q1054" s="74"/>
      <c r="R1054" s="74"/>
      <c r="S1054" s="74"/>
      <c r="T1054" s="74"/>
    </row>
    <row r="1055" spans="2:20" x14ac:dyDescent="0.2">
      <c r="B1055" s="74"/>
      <c r="C1055" s="74"/>
      <c r="D1055" s="74"/>
      <c r="E1055" s="74"/>
      <c r="F1055" s="74"/>
      <c r="G1055" s="74"/>
      <c r="H1055" s="74"/>
      <c r="I1055" s="74"/>
      <c r="J1055" s="74"/>
      <c r="K1055" s="74"/>
      <c r="L1055" s="74"/>
      <c r="M1055" s="74"/>
      <c r="N1055" s="74"/>
      <c r="O1055" s="74"/>
      <c r="P1055" s="74"/>
      <c r="Q1055" s="74"/>
      <c r="R1055" s="74"/>
      <c r="S1055" s="74"/>
      <c r="T1055" s="74"/>
    </row>
    <row r="1056" spans="2:20" x14ac:dyDescent="0.2">
      <c r="B1056" s="74"/>
      <c r="C1056" s="74"/>
      <c r="D1056" s="74"/>
      <c r="E1056" s="74"/>
      <c r="F1056" s="74"/>
      <c r="G1056" s="74"/>
      <c r="H1056" s="74"/>
      <c r="I1056" s="74"/>
      <c r="J1056" s="74"/>
      <c r="K1056" s="74"/>
      <c r="L1056" s="74"/>
      <c r="M1056" s="74"/>
      <c r="N1056" s="74"/>
      <c r="O1056" s="74"/>
      <c r="P1056" s="74"/>
      <c r="Q1056" s="74"/>
      <c r="R1056" s="74"/>
      <c r="S1056" s="74"/>
      <c r="T1056" s="74"/>
    </row>
    <row r="1057" spans="2:20" x14ac:dyDescent="0.2">
      <c r="B1057" s="74"/>
      <c r="C1057" s="74"/>
      <c r="D1057" s="74"/>
      <c r="E1057" s="74"/>
      <c r="F1057" s="74"/>
      <c r="G1057" s="74"/>
      <c r="H1057" s="74"/>
      <c r="I1057" s="74"/>
      <c r="J1057" s="74"/>
      <c r="K1057" s="74"/>
      <c r="L1057" s="74"/>
      <c r="M1057" s="74"/>
      <c r="N1057" s="74"/>
      <c r="O1057" s="74"/>
      <c r="P1057" s="74"/>
      <c r="Q1057" s="74"/>
      <c r="R1057" s="74"/>
      <c r="S1057" s="74"/>
      <c r="T1057" s="74"/>
    </row>
    <row r="1058" spans="2:20" x14ac:dyDescent="0.2">
      <c r="B1058" s="74"/>
      <c r="C1058" s="74"/>
      <c r="D1058" s="74"/>
      <c r="E1058" s="74"/>
      <c r="F1058" s="74"/>
      <c r="G1058" s="74"/>
      <c r="H1058" s="74"/>
      <c r="I1058" s="74"/>
      <c r="J1058" s="74"/>
      <c r="K1058" s="74"/>
      <c r="L1058" s="74"/>
      <c r="M1058" s="74"/>
      <c r="N1058" s="74"/>
      <c r="O1058" s="74"/>
      <c r="P1058" s="74"/>
      <c r="Q1058" s="74"/>
      <c r="R1058" s="74"/>
      <c r="S1058" s="74"/>
      <c r="T1058" s="74"/>
    </row>
    <row r="1059" spans="2:20" x14ac:dyDescent="0.2">
      <c r="B1059" s="74"/>
      <c r="C1059" s="74"/>
      <c r="D1059" s="74"/>
      <c r="E1059" s="74"/>
      <c r="F1059" s="74"/>
      <c r="G1059" s="74"/>
      <c r="H1059" s="74"/>
      <c r="I1059" s="74"/>
      <c r="J1059" s="74"/>
      <c r="K1059" s="74"/>
      <c r="L1059" s="74"/>
      <c r="M1059" s="74"/>
      <c r="N1059" s="74"/>
      <c r="O1059" s="74"/>
      <c r="P1059" s="74"/>
      <c r="Q1059" s="74"/>
      <c r="R1059" s="74"/>
      <c r="S1059" s="74"/>
      <c r="T1059" s="74"/>
    </row>
    <row r="1060" spans="2:20" x14ac:dyDescent="0.2">
      <c r="B1060" s="74"/>
      <c r="C1060" s="74"/>
      <c r="D1060" s="74"/>
      <c r="E1060" s="74"/>
      <c r="F1060" s="74"/>
      <c r="G1060" s="74"/>
      <c r="H1060" s="74"/>
      <c r="I1060" s="74"/>
      <c r="J1060" s="74"/>
      <c r="K1060" s="74"/>
      <c r="L1060" s="74"/>
      <c r="M1060" s="74"/>
      <c r="N1060" s="74"/>
      <c r="O1060" s="74"/>
      <c r="P1060" s="74"/>
      <c r="Q1060" s="74"/>
      <c r="R1060" s="74"/>
      <c r="S1060" s="74"/>
      <c r="T1060" s="74"/>
    </row>
    <row r="1061" spans="2:20" x14ac:dyDescent="0.2">
      <c r="B1061" s="74"/>
      <c r="C1061" s="74"/>
      <c r="D1061" s="74"/>
      <c r="E1061" s="74"/>
      <c r="F1061" s="74"/>
      <c r="G1061" s="74"/>
      <c r="H1061" s="74"/>
      <c r="I1061" s="74"/>
      <c r="J1061" s="74"/>
      <c r="K1061" s="74"/>
      <c r="L1061" s="74"/>
      <c r="M1061" s="74"/>
      <c r="N1061" s="74"/>
      <c r="O1061" s="74"/>
      <c r="P1061" s="74"/>
      <c r="Q1061" s="74"/>
      <c r="R1061" s="74"/>
      <c r="S1061" s="74"/>
      <c r="T1061" s="74"/>
    </row>
    <row r="1062" spans="2:20" x14ac:dyDescent="0.2">
      <c r="B1062" s="74"/>
      <c r="C1062" s="74"/>
      <c r="D1062" s="74"/>
      <c r="E1062" s="74"/>
      <c r="F1062" s="74"/>
      <c r="G1062" s="74"/>
      <c r="H1062" s="74"/>
      <c r="I1062" s="74"/>
      <c r="J1062" s="74"/>
      <c r="K1062" s="74"/>
      <c r="L1062" s="74"/>
      <c r="M1062" s="74"/>
      <c r="N1062" s="74"/>
      <c r="O1062" s="74"/>
      <c r="P1062" s="74"/>
      <c r="Q1062" s="74"/>
      <c r="R1062" s="74"/>
      <c r="S1062" s="74"/>
      <c r="T1062" s="74"/>
    </row>
    <row r="1063" spans="2:20" x14ac:dyDescent="0.2">
      <c r="B1063" s="74"/>
      <c r="C1063" s="74"/>
      <c r="D1063" s="74"/>
      <c r="E1063" s="74"/>
      <c r="F1063" s="74"/>
      <c r="G1063" s="74"/>
      <c r="H1063" s="74"/>
      <c r="I1063" s="74"/>
      <c r="J1063" s="74"/>
      <c r="K1063" s="74"/>
      <c r="L1063" s="74"/>
      <c r="M1063" s="74"/>
      <c r="N1063" s="74"/>
      <c r="O1063" s="74"/>
      <c r="P1063" s="74"/>
      <c r="Q1063" s="74"/>
      <c r="R1063" s="74"/>
      <c r="S1063" s="74"/>
      <c r="T1063" s="74"/>
    </row>
    <row r="1064" spans="2:20" x14ac:dyDescent="0.2">
      <c r="B1064" s="74"/>
      <c r="C1064" s="74"/>
      <c r="D1064" s="74"/>
      <c r="E1064" s="74"/>
      <c r="F1064" s="74"/>
      <c r="G1064" s="74"/>
      <c r="H1064" s="74"/>
      <c r="I1064" s="74"/>
      <c r="J1064" s="74"/>
      <c r="K1064" s="74"/>
      <c r="L1064" s="74"/>
      <c r="M1064" s="74"/>
      <c r="N1064" s="74"/>
      <c r="O1064" s="74"/>
      <c r="P1064" s="74"/>
      <c r="Q1064" s="74"/>
      <c r="R1064" s="74"/>
      <c r="S1064" s="74"/>
      <c r="T1064" s="74"/>
    </row>
    <row r="1065" spans="2:20" x14ac:dyDescent="0.2">
      <c r="B1065" s="74"/>
      <c r="C1065" s="74"/>
      <c r="D1065" s="74"/>
      <c r="E1065" s="74"/>
      <c r="F1065" s="74"/>
      <c r="G1065" s="74"/>
      <c r="H1065" s="74"/>
      <c r="I1065" s="74"/>
      <c r="J1065" s="74"/>
      <c r="K1065" s="74"/>
      <c r="L1065" s="74"/>
      <c r="M1065" s="74"/>
      <c r="N1065" s="74"/>
      <c r="O1065" s="74"/>
      <c r="P1065" s="74"/>
      <c r="Q1065" s="74"/>
      <c r="R1065" s="74"/>
      <c r="S1065" s="74"/>
      <c r="T1065" s="74"/>
    </row>
    <row r="1066" spans="2:20" x14ac:dyDescent="0.2">
      <c r="B1066" s="74"/>
      <c r="C1066" s="74"/>
      <c r="D1066" s="74"/>
      <c r="E1066" s="74"/>
      <c r="F1066" s="74"/>
      <c r="G1066" s="74"/>
      <c r="H1066" s="74"/>
      <c r="I1066" s="74"/>
      <c r="J1066" s="74"/>
      <c r="K1066" s="74"/>
      <c r="L1066" s="74"/>
      <c r="M1066" s="74"/>
      <c r="N1066" s="74"/>
      <c r="O1066" s="74"/>
      <c r="P1066" s="74"/>
      <c r="Q1066" s="74"/>
      <c r="R1066" s="74"/>
      <c r="S1066" s="74"/>
      <c r="T1066" s="74"/>
    </row>
    <row r="1067" spans="2:20" x14ac:dyDescent="0.2">
      <c r="B1067" s="74"/>
      <c r="C1067" s="74"/>
      <c r="D1067" s="74"/>
      <c r="E1067" s="74"/>
      <c r="F1067" s="74"/>
      <c r="G1067" s="74"/>
      <c r="H1067" s="74"/>
      <c r="I1067" s="74"/>
      <c r="J1067" s="74"/>
      <c r="K1067" s="74"/>
      <c r="L1067" s="74"/>
      <c r="M1067" s="74"/>
      <c r="N1067" s="74"/>
      <c r="O1067" s="74"/>
      <c r="P1067" s="74"/>
      <c r="Q1067" s="74"/>
      <c r="R1067" s="74"/>
      <c r="S1067" s="74"/>
      <c r="T1067" s="74"/>
    </row>
    <row r="1068" spans="2:20" x14ac:dyDescent="0.2">
      <c r="B1068" s="74"/>
      <c r="C1068" s="74"/>
      <c r="D1068" s="74"/>
      <c r="E1068" s="74"/>
      <c r="F1068" s="74"/>
      <c r="G1068" s="74"/>
      <c r="H1068" s="74"/>
      <c r="I1068" s="74"/>
      <c r="J1068" s="74"/>
      <c r="K1068" s="74"/>
      <c r="L1068" s="74"/>
      <c r="M1068" s="74"/>
      <c r="N1068" s="74"/>
      <c r="O1068" s="74"/>
      <c r="P1068" s="74"/>
      <c r="Q1068" s="74"/>
      <c r="R1068" s="74"/>
      <c r="S1068" s="74"/>
      <c r="T1068" s="74"/>
    </row>
    <row r="1069" spans="2:20" x14ac:dyDescent="0.2">
      <c r="B1069" s="74"/>
      <c r="C1069" s="74"/>
      <c r="D1069" s="74"/>
      <c r="E1069" s="74"/>
      <c r="F1069" s="74"/>
      <c r="G1069" s="74"/>
      <c r="H1069" s="74"/>
      <c r="I1069" s="74"/>
      <c r="J1069" s="74"/>
      <c r="K1069" s="74"/>
      <c r="L1069" s="74"/>
      <c r="M1069" s="74"/>
      <c r="N1069" s="74"/>
      <c r="O1069" s="74"/>
      <c r="P1069" s="74"/>
      <c r="Q1069" s="74"/>
      <c r="R1069" s="74"/>
      <c r="S1069" s="74"/>
      <c r="T1069" s="74"/>
    </row>
    <row r="1070" spans="2:20" x14ac:dyDescent="0.2">
      <c r="B1070" s="74"/>
      <c r="C1070" s="74"/>
      <c r="D1070" s="74"/>
      <c r="E1070" s="74"/>
      <c r="F1070" s="74"/>
      <c r="G1070" s="74"/>
      <c r="H1070" s="74"/>
      <c r="I1070" s="74"/>
      <c r="J1070" s="74"/>
      <c r="K1070" s="74"/>
      <c r="L1070" s="74"/>
      <c r="M1070" s="74"/>
      <c r="N1070" s="74"/>
      <c r="O1070" s="74"/>
      <c r="P1070" s="74"/>
      <c r="Q1070" s="74"/>
      <c r="R1070" s="74"/>
      <c r="S1070" s="74"/>
      <c r="T1070" s="74"/>
    </row>
    <row r="1071" spans="2:20" x14ac:dyDescent="0.2">
      <c r="B1071" s="74"/>
      <c r="C1071" s="74"/>
      <c r="D1071" s="74"/>
      <c r="E1071" s="74"/>
      <c r="F1071" s="74"/>
      <c r="G1071" s="74"/>
      <c r="H1071" s="74"/>
      <c r="I1071" s="74"/>
      <c r="J1071" s="74"/>
      <c r="K1071" s="74"/>
      <c r="L1071" s="74"/>
      <c r="M1071" s="74"/>
      <c r="N1071" s="74"/>
      <c r="O1071" s="74"/>
      <c r="P1071" s="74"/>
      <c r="Q1071" s="74"/>
      <c r="R1071" s="74"/>
      <c r="S1071" s="74"/>
      <c r="T1071" s="74"/>
    </row>
    <row r="1072" spans="2:20" x14ac:dyDescent="0.2">
      <c r="B1072" s="74"/>
      <c r="C1072" s="74"/>
      <c r="D1072" s="74"/>
      <c r="E1072" s="74"/>
      <c r="F1072" s="74"/>
      <c r="G1072" s="74"/>
      <c r="H1072" s="74"/>
      <c r="I1072" s="74"/>
      <c r="J1072" s="74"/>
      <c r="K1072" s="74"/>
      <c r="L1072" s="74"/>
      <c r="M1072" s="74"/>
      <c r="N1072" s="74"/>
      <c r="O1072" s="74"/>
      <c r="P1072" s="74"/>
      <c r="Q1072" s="74"/>
      <c r="R1072" s="74"/>
      <c r="S1072" s="74"/>
      <c r="T1072" s="74"/>
    </row>
    <row r="1073" spans="2:20" x14ac:dyDescent="0.2">
      <c r="B1073" s="74"/>
      <c r="C1073" s="74"/>
      <c r="D1073" s="74"/>
      <c r="E1073" s="74"/>
      <c r="F1073" s="74"/>
      <c r="G1073" s="74"/>
      <c r="H1073" s="74"/>
      <c r="I1073" s="74"/>
      <c r="J1073" s="74"/>
      <c r="K1073" s="74"/>
      <c r="L1073" s="74"/>
      <c r="M1073" s="74"/>
      <c r="N1073" s="74"/>
      <c r="O1073" s="74"/>
      <c r="P1073" s="74"/>
      <c r="Q1073" s="74"/>
      <c r="R1073" s="74"/>
      <c r="S1073" s="74"/>
      <c r="T1073" s="74"/>
    </row>
    <row r="1074" spans="2:20" x14ac:dyDescent="0.2">
      <c r="B1074" s="74"/>
      <c r="C1074" s="74"/>
      <c r="D1074" s="74"/>
      <c r="E1074" s="74"/>
      <c r="F1074" s="74"/>
      <c r="G1074" s="74"/>
      <c r="H1074" s="74"/>
      <c r="I1074" s="74"/>
      <c r="J1074" s="74"/>
      <c r="K1074" s="74"/>
      <c r="L1074" s="74"/>
      <c r="M1074" s="74"/>
      <c r="N1074" s="74"/>
      <c r="O1074" s="74"/>
      <c r="P1074" s="74"/>
      <c r="Q1074" s="74"/>
      <c r="R1074" s="74"/>
      <c r="S1074" s="74"/>
      <c r="T1074" s="74"/>
    </row>
    <row r="1075" spans="2:20" x14ac:dyDescent="0.2">
      <c r="B1075" s="74"/>
      <c r="C1075" s="74"/>
      <c r="D1075" s="74"/>
      <c r="E1075" s="74"/>
      <c r="F1075" s="74"/>
      <c r="G1075" s="74"/>
      <c r="H1075" s="74"/>
      <c r="I1075" s="74"/>
      <c r="J1075" s="74"/>
      <c r="K1075" s="74"/>
      <c r="L1075" s="74"/>
      <c r="M1075" s="74"/>
      <c r="N1075" s="74"/>
      <c r="O1075" s="74"/>
      <c r="P1075" s="74"/>
      <c r="Q1075" s="74"/>
      <c r="R1075" s="74"/>
      <c r="S1075" s="74"/>
      <c r="T1075" s="74"/>
    </row>
    <row r="1076" spans="2:20" x14ac:dyDescent="0.2">
      <c r="B1076" s="74"/>
      <c r="C1076" s="74"/>
      <c r="D1076" s="74"/>
      <c r="E1076" s="74"/>
      <c r="F1076" s="74"/>
      <c r="G1076" s="74"/>
      <c r="H1076" s="74"/>
      <c r="I1076" s="74"/>
      <c r="J1076" s="74"/>
      <c r="K1076" s="74"/>
      <c r="L1076" s="74"/>
      <c r="M1076" s="74"/>
      <c r="N1076" s="74"/>
      <c r="O1076" s="74"/>
      <c r="P1076" s="74"/>
      <c r="Q1076" s="74"/>
      <c r="R1076" s="74"/>
      <c r="S1076" s="74"/>
      <c r="T1076" s="74"/>
    </row>
    <row r="1077" spans="2:20" x14ac:dyDescent="0.2">
      <c r="B1077" s="74"/>
      <c r="C1077" s="74"/>
      <c r="D1077" s="74"/>
      <c r="E1077" s="74"/>
      <c r="F1077" s="74"/>
      <c r="G1077" s="74"/>
      <c r="H1077" s="74"/>
      <c r="I1077" s="74"/>
      <c r="J1077" s="74"/>
      <c r="K1077" s="74"/>
      <c r="L1077" s="74"/>
      <c r="M1077" s="74"/>
      <c r="N1077" s="74"/>
      <c r="O1077" s="74"/>
      <c r="P1077" s="74"/>
      <c r="Q1077" s="74"/>
      <c r="R1077" s="74"/>
      <c r="S1077" s="74"/>
      <c r="T1077" s="74"/>
    </row>
    <row r="1078" spans="2:20" x14ac:dyDescent="0.2">
      <c r="B1078" s="74"/>
      <c r="C1078" s="74"/>
      <c r="D1078" s="74"/>
      <c r="E1078" s="74"/>
      <c r="F1078" s="74"/>
      <c r="G1078" s="74"/>
      <c r="H1078" s="74"/>
      <c r="I1078" s="74"/>
      <c r="J1078" s="74"/>
      <c r="K1078" s="74"/>
      <c r="L1078" s="74"/>
      <c r="M1078" s="74"/>
      <c r="N1078" s="74"/>
      <c r="O1078" s="74"/>
      <c r="P1078" s="74"/>
      <c r="Q1078" s="74"/>
      <c r="R1078" s="74"/>
      <c r="S1078" s="74"/>
      <c r="T1078" s="74"/>
    </row>
    <row r="1079" spans="2:20" x14ac:dyDescent="0.2">
      <c r="B1079" s="74"/>
      <c r="C1079" s="74"/>
      <c r="D1079" s="74"/>
      <c r="E1079" s="74"/>
      <c r="F1079" s="74"/>
      <c r="G1079" s="74"/>
      <c r="H1079" s="74"/>
      <c r="I1079" s="74"/>
      <c r="J1079" s="74"/>
      <c r="K1079" s="74"/>
      <c r="L1079" s="74"/>
      <c r="M1079" s="74"/>
      <c r="N1079" s="74"/>
      <c r="O1079" s="74"/>
      <c r="P1079" s="74"/>
      <c r="Q1079" s="74"/>
      <c r="R1079" s="74"/>
      <c r="S1079" s="74"/>
      <c r="T1079" s="74"/>
    </row>
    <row r="1080" spans="2:20" x14ac:dyDescent="0.2">
      <c r="B1080" s="74"/>
      <c r="C1080" s="74"/>
      <c r="D1080" s="74"/>
      <c r="E1080" s="74"/>
      <c r="F1080" s="74"/>
      <c r="G1080" s="74"/>
      <c r="H1080" s="74"/>
      <c r="I1080" s="74"/>
      <c r="J1080" s="74"/>
      <c r="K1080" s="74"/>
      <c r="L1080" s="74"/>
      <c r="M1080" s="74"/>
      <c r="N1080" s="74"/>
      <c r="O1080" s="74"/>
      <c r="P1080" s="74"/>
      <c r="Q1080" s="74"/>
      <c r="R1080" s="74"/>
      <c r="S1080" s="74"/>
      <c r="T1080" s="74"/>
    </row>
    <row r="1081" spans="2:20" x14ac:dyDescent="0.2">
      <c r="B1081" s="74"/>
      <c r="C1081" s="74"/>
      <c r="D1081" s="74"/>
      <c r="E1081" s="74"/>
      <c r="F1081" s="74"/>
      <c r="G1081" s="74"/>
      <c r="H1081" s="74"/>
      <c r="I1081" s="74"/>
      <c r="J1081" s="74"/>
      <c r="K1081" s="74"/>
      <c r="L1081" s="74"/>
      <c r="M1081" s="74"/>
      <c r="N1081" s="74"/>
      <c r="O1081" s="74"/>
      <c r="P1081" s="74"/>
      <c r="Q1081" s="74"/>
      <c r="R1081" s="74"/>
      <c r="S1081" s="74"/>
      <c r="T1081" s="74"/>
    </row>
    <row r="1082" spans="2:20" x14ac:dyDescent="0.2">
      <c r="B1082" s="74"/>
      <c r="C1082" s="74"/>
      <c r="D1082" s="74"/>
      <c r="E1082" s="74"/>
      <c r="F1082" s="74"/>
      <c r="G1082" s="74"/>
      <c r="H1082" s="74"/>
      <c r="I1082" s="74"/>
      <c r="J1082" s="74"/>
      <c r="K1082" s="74"/>
      <c r="L1082" s="74"/>
      <c r="M1082" s="74"/>
      <c r="N1082" s="74"/>
      <c r="O1082" s="74"/>
      <c r="P1082" s="74"/>
      <c r="Q1082" s="74"/>
      <c r="R1082" s="74"/>
      <c r="S1082" s="74"/>
      <c r="T1082" s="74"/>
    </row>
    <row r="1083" spans="2:20" x14ac:dyDescent="0.2">
      <c r="B1083" s="74"/>
      <c r="C1083" s="74"/>
      <c r="D1083" s="74"/>
      <c r="E1083" s="74"/>
      <c r="F1083" s="74"/>
      <c r="G1083" s="74"/>
      <c r="H1083" s="74"/>
      <c r="I1083" s="74"/>
      <c r="J1083" s="74"/>
      <c r="K1083" s="74"/>
      <c r="L1083" s="74"/>
      <c r="M1083" s="74"/>
      <c r="N1083" s="74"/>
      <c r="O1083" s="74"/>
      <c r="P1083" s="74"/>
      <c r="Q1083" s="74"/>
      <c r="R1083" s="74"/>
      <c r="S1083" s="74"/>
      <c r="T1083" s="74"/>
    </row>
    <row r="1084" spans="2:20" x14ac:dyDescent="0.2">
      <c r="B1084" s="74"/>
      <c r="C1084" s="74"/>
      <c r="D1084" s="74"/>
      <c r="E1084" s="74"/>
      <c r="F1084" s="74"/>
      <c r="G1084" s="74"/>
      <c r="H1084" s="74"/>
      <c r="I1084" s="74"/>
      <c r="J1084" s="74"/>
      <c r="K1084" s="74"/>
      <c r="L1084" s="74"/>
      <c r="M1084" s="74"/>
      <c r="N1084" s="74"/>
      <c r="O1084" s="74"/>
      <c r="P1084" s="74"/>
      <c r="Q1084" s="74"/>
      <c r="R1084" s="74"/>
      <c r="S1084" s="74"/>
      <c r="T1084" s="74"/>
    </row>
    <row r="1085" spans="2:20" x14ac:dyDescent="0.2">
      <c r="B1085" s="74"/>
      <c r="C1085" s="74"/>
      <c r="D1085" s="74"/>
      <c r="E1085" s="74"/>
      <c r="F1085" s="74"/>
      <c r="G1085" s="74"/>
      <c r="H1085" s="74"/>
      <c r="I1085" s="74"/>
      <c r="J1085" s="74"/>
      <c r="K1085" s="74"/>
      <c r="L1085" s="74"/>
      <c r="M1085" s="74"/>
      <c r="N1085" s="74"/>
      <c r="O1085" s="74"/>
      <c r="P1085" s="74"/>
      <c r="Q1085" s="74"/>
      <c r="R1085" s="74"/>
      <c r="S1085" s="74"/>
      <c r="T1085" s="74"/>
    </row>
    <row r="1086" spans="2:20" x14ac:dyDescent="0.2">
      <c r="B1086" s="74"/>
      <c r="C1086" s="74"/>
      <c r="D1086" s="74"/>
      <c r="E1086" s="74"/>
      <c r="F1086" s="74"/>
      <c r="G1086" s="74"/>
      <c r="H1086" s="74"/>
      <c r="I1086" s="74"/>
      <c r="J1086" s="74"/>
      <c r="K1086" s="74"/>
      <c r="L1086" s="74"/>
      <c r="M1086" s="74"/>
      <c r="N1086" s="74"/>
      <c r="O1086" s="74"/>
      <c r="P1086" s="74"/>
      <c r="Q1086" s="74"/>
      <c r="R1086" s="74"/>
      <c r="S1086" s="74"/>
      <c r="T1086" s="74"/>
    </row>
    <row r="1087" spans="2:20" x14ac:dyDescent="0.2">
      <c r="B1087" s="74"/>
      <c r="C1087" s="74"/>
      <c r="D1087" s="74"/>
      <c r="E1087" s="74"/>
      <c r="F1087" s="74"/>
      <c r="G1087" s="74"/>
      <c r="H1087" s="74"/>
      <c r="I1087" s="74"/>
      <c r="J1087" s="74"/>
      <c r="K1087" s="74"/>
      <c r="L1087" s="74"/>
      <c r="M1087" s="74"/>
      <c r="N1087" s="74"/>
      <c r="O1087" s="74"/>
      <c r="P1087" s="74"/>
      <c r="Q1087" s="74"/>
      <c r="R1087" s="74"/>
      <c r="S1087" s="74"/>
      <c r="T1087" s="74"/>
    </row>
    <row r="1088" spans="2:20" x14ac:dyDescent="0.2">
      <c r="B1088" s="74"/>
      <c r="C1088" s="74"/>
      <c r="D1088" s="74"/>
      <c r="E1088" s="74"/>
      <c r="F1088" s="74"/>
      <c r="G1088" s="74"/>
      <c r="H1088" s="74"/>
      <c r="I1088" s="74"/>
      <c r="J1088" s="74"/>
      <c r="K1088" s="74"/>
      <c r="L1088" s="74"/>
      <c r="M1088" s="74"/>
      <c r="N1088" s="74"/>
      <c r="O1088" s="74"/>
      <c r="P1088" s="74"/>
      <c r="Q1088" s="74"/>
      <c r="R1088" s="74"/>
      <c r="S1088" s="74"/>
      <c r="T1088" s="74"/>
    </row>
    <row r="1089" spans="2:20" x14ac:dyDescent="0.2">
      <c r="B1089" s="74"/>
      <c r="C1089" s="74"/>
      <c r="D1089" s="74"/>
      <c r="E1089" s="74"/>
      <c r="F1089" s="74"/>
      <c r="G1089" s="74"/>
      <c r="H1089" s="74"/>
      <c r="I1089" s="74"/>
      <c r="J1089" s="74"/>
      <c r="K1089" s="74"/>
      <c r="L1089" s="74"/>
      <c r="M1089" s="74"/>
      <c r="N1089" s="74"/>
      <c r="O1089" s="74"/>
      <c r="P1089" s="74"/>
      <c r="Q1089" s="74"/>
      <c r="R1089" s="74"/>
      <c r="S1089" s="74"/>
      <c r="T1089" s="74"/>
    </row>
    <row r="1090" spans="2:20" x14ac:dyDescent="0.2">
      <c r="B1090" s="74"/>
      <c r="C1090" s="74"/>
      <c r="D1090" s="74"/>
      <c r="E1090" s="74"/>
      <c r="F1090" s="74"/>
      <c r="G1090" s="74"/>
      <c r="H1090" s="74"/>
      <c r="I1090" s="74"/>
      <c r="J1090" s="74"/>
      <c r="K1090" s="74"/>
      <c r="L1090" s="74"/>
      <c r="M1090" s="74"/>
      <c r="N1090" s="74"/>
      <c r="O1090" s="74"/>
      <c r="P1090" s="74"/>
      <c r="Q1090" s="74"/>
      <c r="R1090" s="74"/>
      <c r="S1090" s="74"/>
      <c r="T1090" s="74"/>
    </row>
    <row r="1091" spans="2:20" x14ac:dyDescent="0.2">
      <c r="B1091" s="74"/>
      <c r="C1091" s="74"/>
      <c r="D1091" s="74"/>
      <c r="E1091" s="74"/>
      <c r="F1091" s="74"/>
      <c r="G1091" s="74"/>
      <c r="H1091" s="74"/>
      <c r="I1091" s="74"/>
      <c r="J1091" s="74"/>
      <c r="K1091" s="74"/>
      <c r="L1091" s="74"/>
      <c r="M1091" s="74"/>
      <c r="N1091" s="74"/>
      <c r="O1091" s="74"/>
      <c r="P1091" s="74"/>
      <c r="Q1091" s="74"/>
      <c r="R1091" s="74"/>
      <c r="S1091" s="74"/>
      <c r="T1091" s="74"/>
    </row>
    <row r="1092" spans="2:20" x14ac:dyDescent="0.2">
      <c r="B1092" s="74"/>
      <c r="C1092" s="74"/>
      <c r="D1092" s="74"/>
      <c r="E1092" s="74"/>
      <c r="F1092" s="74"/>
      <c r="G1092" s="74"/>
      <c r="H1092" s="74"/>
      <c r="I1092" s="74"/>
      <c r="J1092" s="74"/>
      <c r="K1092" s="74"/>
      <c r="L1092" s="74"/>
      <c r="M1092" s="74"/>
      <c r="N1092" s="74"/>
      <c r="O1092" s="74"/>
      <c r="P1092" s="74"/>
      <c r="Q1092" s="74"/>
      <c r="R1092" s="74"/>
      <c r="S1092" s="74"/>
      <c r="T1092" s="74"/>
    </row>
    <row r="1093" spans="2:20" x14ac:dyDescent="0.2">
      <c r="B1093" s="74"/>
      <c r="C1093" s="74"/>
      <c r="D1093" s="74"/>
      <c r="E1093" s="74"/>
      <c r="F1093" s="74"/>
      <c r="G1093" s="74"/>
      <c r="H1093" s="74"/>
      <c r="I1093" s="74"/>
      <c r="J1093" s="74"/>
      <c r="K1093" s="74"/>
      <c r="L1093" s="74"/>
      <c r="M1093" s="74"/>
      <c r="N1093" s="74"/>
      <c r="O1093" s="74"/>
      <c r="P1093" s="74"/>
      <c r="Q1093" s="74"/>
      <c r="R1093" s="74"/>
      <c r="S1093" s="74"/>
      <c r="T1093" s="74"/>
    </row>
    <row r="1094" spans="2:20" x14ac:dyDescent="0.2">
      <c r="B1094" s="74"/>
      <c r="C1094" s="74"/>
      <c r="D1094" s="74"/>
      <c r="E1094" s="74"/>
      <c r="F1094" s="74"/>
      <c r="G1094" s="74"/>
      <c r="H1094" s="74"/>
      <c r="I1094" s="74"/>
      <c r="J1094" s="74"/>
      <c r="K1094" s="74"/>
      <c r="L1094" s="74"/>
      <c r="M1094" s="74"/>
      <c r="N1094" s="74"/>
      <c r="O1094" s="74"/>
      <c r="P1094" s="74"/>
      <c r="Q1094" s="74"/>
      <c r="R1094" s="74"/>
      <c r="S1094" s="74"/>
      <c r="T1094" s="74"/>
    </row>
    <row r="1095" spans="2:20" x14ac:dyDescent="0.2">
      <c r="B1095" s="74"/>
      <c r="C1095" s="74"/>
      <c r="D1095" s="74"/>
      <c r="E1095" s="74"/>
      <c r="F1095" s="74"/>
      <c r="G1095" s="74"/>
      <c r="H1095" s="74"/>
      <c r="I1095" s="74"/>
      <c r="J1095" s="74"/>
      <c r="K1095" s="74"/>
      <c r="L1095" s="74"/>
      <c r="M1095" s="74"/>
      <c r="N1095" s="74"/>
      <c r="O1095" s="74"/>
      <c r="P1095" s="74"/>
      <c r="Q1095" s="74"/>
      <c r="R1095" s="74"/>
      <c r="S1095" s="74"/>
      <c r="T1095" s="74"/>
    </row>
    <row r="1096" spans="2:20" x14ac:dyDescent="0.2">
      <c r="B1096" s="74"/>
      <c r="C1096" s="74"/>
      <c r="D1096" s="74"/>
      <c r="E1096" s="74"/>
      <c r="F1096" s="74"/>
      <c r="G1096" s="74"/>
      <c r="H1096" s="74"/>
      <c r="I1096" s="74"/>
      <c r="J1096" s="74"/>
      <c r="K1096" s="74"/>
      <c r="L1096" s="74"/>
      <c r="M1096" s="74"/>
      <c r="N1096" s="74"/>
      <c r="O1096" s="74"/>
      <c r="P1096" s="74"/>
      <c r="Q1096" s="74"/>
      <c r="R1096" s="74"/>
      <c r="S1096" s="74"/>
      <c r="T1096" s="74"/>
    </row>
    <row r="1097" spans="2:20" x14ac:dyDescent="0.2">
      <c r="B1097" s="74"/>
      <c r="C1097" s="74"/>
      <c r="D1097" s="74"/>
      <c r="E1097" s="74"/>
      <c r="F1097" s="74"/>
      <c r="G1097" s="74"/>
      <c r="H1097" s="74"/>
      <c r="I1097" s="74"/>
      <c r="J1097" s="74"/>
      <c r="K1097" s="74"/>
      <c r="L1097" s="74"/>
      <c r="M1097" s="74"/>
      <c r="N1097" s="74"/>
      <c r="O1097" s="74"/>
      <c r="P1097" s="74"/>
      <c r="Q1097" s="74"/>
      <c r="R1097" s="74"/>
      <c r="S1097" s="74"/>
      <c r="T1097" s="74"/>
    </row>
    <row r="1098" spans="2:20" x14ac:dyDescent="0.2">
      <c r="B1098" s="74"/>
      <c r="C1098" s="74"/>
      <c r="D1098" s="74"/>
      <c r="E1098" s="74"/>
      <c r="F1098" s="74"/>
      <c r="G1098" s="74"/>
      <c r="H1098" s="74"/>
      <c r="I1098" s="74"/>
      <c r="J1098" s="74"/>
      <c r="K1098" s="74"/>
      <c r="L1098" s="74"/>
      <c r="M1098" s="74"/>
      <c r="N1098" s="74"/>
      <c r="O1098" s="74"/>
      <c r="P1098" s="74"/>
      <c r="Q1098" s="74"/>
      <c r="R1098" s="74"/>
      <c r="S1098" s="74"/>
      <c r="T1098" s="74"/>
    </row>
    <row r="1099" spans="2:20" x14ac:dyDescent="0.2">
      <c r="B1099" s="74"/>
      <c r="C1099" s="74"/>
      <c r="D1099" s="74"/>
      <c r="E1099" s="74"/>
      <c r="F1099" s="74"/>
      <c r="G1099" s="74"/>
      <c r="H1099" s="74"/>
      <c r="I1099" s="74"/>
      <c r="J1099" s="74"/>
      <c r="K1099" s="74"/>
      <c r="L1099" s="74"/>
      <c r="M1099" s="74"/>
      <c r="N1099" s="74"/>
      <c r="O1099" s="74"/>
      <c r="P1099" s="74"/>
      <c r="Q1099" s="74"/>
      <c r="R1099" s="74"/>
      <c r="S1099" s="74"/>
      <c r="T1099" s="74"/>
    </row>
    <row r="1100" spans="2:20" x14ac:dyDescent="0.2">
      <c r="B1100" s="74"/>
      <c r="C1100" s="74"/>
      <c r="D1100" s="74"/>
      <c r="E1100" s="74"/>
      <c r="F1100" s="74"/>
      <c r="G1100" s="74"/>
      <c r="H1100" s="74"/>
      <c r="I1100" s="74"/>
      <c r="J1100" s="74"/>
      <c r="K1100" s="74"/>
      <c r="L1100" s="74"/>
      <c r="M1100" s="74"/>
      <c r="N1100" s="74"/>
      <c r="O1100" s="74"/>
      <c r="P1100" s="74"/>
      <c r="Q1100" s="74"/>
      <c r="R1100" s="74"/>
      <c r="S1100" s="74"/>
      <c r="T1100" s="74"/>
    </row>
    <row r="1101" spans="2:20" x14ac:dyDescent="0.2">
      <c r="B1101" s="74"/>
      <c r="C1101" s="74"/>
      <c r="D1101" s="74"/>
      <c r="E1101" s="74"/>
      <c r="F1101" s="74"/>
      <c r="G1101" s="74"/>
      <c r="H1101" s="74"/>
      <c r="I1101" s="74"/>
      <c r="J1101" s="74"/>
      <c r="K1101" s="74"/>
      <c r="L1101" s="74"/>
      <c r="M1101" s="74"/>
      <c r="N1101" s="74"/>
      <c r="O1101" s="74"/>
      <c r="P1101" s="74"/>
      <c r="Q1101" s="74"/>
      <c r="R1101" s="74"/>
      <c r="S1101" s="74"/>
      <c r="T1101" s="74"/>
    </row>
    <row r="1102" spans="2:20" x14ac:dyDescent="0.2">
      <c r="B1102" s="74"/>
      <c r="C1102" s="74"/>
      <c r="D1102" s="74"/>
      <c r="E1102" s="74"/>
      <c r="F1102" s="74"/>
      <c r="G1102" s="74"/>
      <c r="H1102" s="74"/>
      <c r="I1102" s="74"/>
      <c r="J1102" s="74"/>
      <c r="K1102" s="74"/>
      <c r="L1102" s="74"/>
      <c r="M1102" s="74"/>
      <c r="N1102" s="74"/>
      <c r="O1102" s="74"/>
      <c r="P1102" s="74"/>
      <c r="Q1102" s="74"/>
      <c r="R1102" s="74"/>
      <c r="S1102" s="74"/>
      <c r="T1102" s="74"/>
    </row>
    <row r="1103" spans="2:20" x14ac:dyDescent="0.2">
      <c r="B1103" s="74"/>
      <c r="C1103" s="74"/>
      <c r="D1103" s="74"/>
      <c r="E1103" s="74"/>
      <c r="F1103" s="74"/>
      <c r="G1103" s="74"/>
      <c r="H1103" s="74"/>
      <c r="I1103" s="74"/>
      <c r="J1103" s="74"/>
      <c r="K1103" s="74"/>
      <c r="L1103" s="74"/>
      <c r="M1103" s="74"/>
      <c r="N1103" s="74"/>
      <c r="O1103" s="74"/>
      <c r="P1103" s="74"/>
      <c r="Q1103" s="74"/>
      <c r="R1103" s="74"/>
      <c r="S1103" s="74"/>
      <c r="T1103" s="74"/>
    </row>
    <row r="1104" spans="2:20" x14ac:dyDescent="0.2">
      <c r="B1104" s="74"/>
      <c r="C1104" s="74"/>
      <c r="D1104" s="74"/>
      <c r="E1104" s="74"/>
      <c r="F1104" s="74"/>
      <c r="G1104" s="74"/>
      <c r="H1104" s="74"/>
      <c r="I1104" s="74"/>
      <c r="J1104" s="74"/>
      <c r="K1104" s="74"/>
      <c r="L1104" s="74"/>
      <c r="M1104" s="74"/>
      <c r="N1104" s="74"/>
      <c r="O1104" s="74"/>
      <c r="P1104" s="74"/>
      <c r="Q1104" s="74"/>
      <c r="R1104" s="74"/>
      <c r="S1104" s="74"/>
      <c r="T1104" s="74"/>
    </row>
    <row r="1105" spans="2:20" x14ac:dyDescent="0.2">
      <c r="B1105" s="74"/>
      <c r="C1105" s="74"/>
      <c r="D1105" s="74"/>
      <c r="E1105" s="74"/>
      <c r="F1105" s="74"/>
      <c r="G1105" s="74"/>
      <c r="H1105" s="74"/>
      <c r="I1105" s="74"/>
      <c r="J1105" s="74"/>
      <c r="K1105" s="74"/>
      <c r="L1105" s="74"/>
      <c r="M1105" s="74"/>
      <c r="N1105" s="74"/>
      <c r="O1105" s="74"/>
      <c r="P1105" s="74"/>
      <c r="Q1105" s="74"/>
      <c r="R1105" s="74"/>
      <c r="S1105" s="74"/>
      <c r="T1105" s="7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5"/>
  <sheetViews>
    <sheetView workbookViewId="0">
      <selection activeCell="L2" sqref="L2"/>
    </sheetView>
  </sheetViews>
  <sheetFormatPr defaultRowHeight="21" x14ac:dyDescent="0.45"/>
  <cols>
    <col min="3" max="3" width="29.6640625" customWidth="1"/>
    <col min="11" max="11" width="25.1640625" customWidth="1"/>
  </cols>
  <sheetData>
    <row r="1" spans="2:16" x14ac:dyDescent="0.45">
      <c r="D1">
        <f>SUM(D2:D11)</f>
        <v>134538.50999999998</v>
      </c>
      <c r="F1" s="88">
        <f>SUM(F2:F11)</f>
        <v>134539</v>
      </c>
      <c r="G1" s="90">
        <f>SUM(G2:G11)</f>
        <v>100</v>
      </c>
      <c r="H1" s="90">
        <f>SUM(H2:H11)</f>
        <v>99.999999999999986</v>
      </c>
      <c r="K1" s="3" t="s">
        <v>102</v>
      </c>
      <c r="L1" s="3" t="s">
        <v>103</v>
      </c>
    </row>
    <row r="2" spans="2:16" x14ac:dyDescent="0.45">
      <c r="B2" s="3" t="s">
        <v>92</v>
      </c>
      <c r="D2" s="86">
        <f>'ตาราง 19.2-142'!F10</f>
        <v>6536.6</v>
      </c>
      <c r="F2" s="88">
        <v>6537</v>
      </c>
      <c r="G2" s="89">
        <f>F2*100/$F$1</f>
        <v>4.8588141728420755</v>
      </c>
      <c r="H2" s="88">
        <v>4.9000000000000004</v>
      </c>
    </row>
    <row r="3" spans="2:16" x14ac:dyDescent="0.45">
      <c r="B3" s="3" t="s">
        <v>93</v>
      </c>
      <c r="F3" s="88"/>
      <c r="H3" s="88"/>
      <c r="K3" t="s">
        <v>95</v>
      </c>
      <c r="L3" s="86">
        <f>F9+F10+F11</f>
        <v>24656</v>
      </c>
      <c r="M3">
        <v>18.3</v>
      </c>
      <c r="O3" s="86">
        <v>24656</v>
      </c>
      <c r="P3" t="b">
        <f>IF(L3=O3,TRUE)</f>
        <v>1</v>
      </c>
    </row>
    <row r="4" spans="2:16" x14ac:dyDescent="0.45">
      <c r="B4" s="3"/>
      <c r="C4" s="3" t="s">
        <v>94</v>
      </c>
      <c r="D4" s="86">
        <f>'ตาราง 19.2-142'!H10</f>
        <v>7981.9</v>
      </c>
      <c r="F4" s="88">
        <v>7982</v>
      </c>
      <c r="G4" s="89">
        <f t="shared" ref="G4:G11" si="0">F4*100/$F$1</f>
        <v>5.932852184125049</v>
      </c>
      <c r="H4" s="88">
        <v>5.9</v>
      </c>
      <c r="K4" t="s">
        <v>96</v>
      </c>
      <c r="L4" s="86">
        <f>F8</f>
        <v>31524</v>
      </c>
      <c r="M4">
        <f>H8</f>
        <v>23.4</v>
      </c>
      <c r="O4" s="86">
        <v>31524</v>
      </c>
      <c r="P4" t="b">
        <f t="shared" ref="P4:P7" si="1">IF(L4=O4,TRUE)</f>
        <v>1</v>
      </c>
    </row>
    <row r="5" spans="2:16" x14ac:dyDescent="0.45">
      <c r="C5" t="s">
        <v>0</v>
      </c>
      <c r="D5" s="86">
        <f>'ตาราง 19.2-142'!J10</f>
        <v>12982.55</v>
      </c>
      <c r="F5" s="88">
        <v>12982</v>
      </c>
      <c r="G5" s="89">
        <f t="shared" si="0"/>
        <v>9.6492466868343012</v>
      </c>
      <c r="H5" s="88">
        <v>9.6</v>
      </c>
      <c r="K5" t="s">
        <v>97</v>
      </c>
      <c r="L5" s="86">
        <f>F7</f>
        <v>34242</v>
      </c>
      <c r="M5">
        <v>25.5</v>
      </c>
      <c r="O5" s="86">
        <v>34242</v>
      </c>
      <c r="P5" t="b">
        <f t="shared" si="1"/>
        <v>1</v>
      </c>
    </row>
    <row r="6" spans="2:16" x14ac:dyDescent="0.45">
      <c r="C6" t="s">
        <v>1</v>
      </c>
      <c r="D6" s="86">
        <f>'ตาราง 19.2-142'!L10</f>
        <v>16616.04</v>
      </c>
      <c r="F6" s="88">
        <v>16616</v>
      </c>
      <c r="G6" s="89">
        <f t="shared" si="0"/>
        <v>12.350322211403386</v>
      </c>
      <c r="H6" s="88">
        <v>12.4</v>
      </c>
      <c r="K6" t="s">
        <v>98</v>
      </c>
      <c r="L6" s="86">
        <f>F6</f>
        <v>16616</v>
      </c>
      <c r="M6">
        <f>H6</f>
        <v>12.4</v>
      </c>
      <c r="O6" s="86">
        <v>16616</v>
      </c>
      <c r="P6" t="b">
        <f t="shared" si="1"/>
        <v>1</v>
      </c>
    </row>
    <row r="7" spans="2:16" x14ac:dyDescent="0.45">
      <c r="C7" t="s">
        <v>2</v>
      </c>
      <c r="D7" s="86">
        <f>'ตาราง 19.2-142'!N10</f>
        <v>34241.71</v>
      </c>
      <c r="F7" s="88">
        <v>34242</v>
      </c>
      <c r="G7" s="89">
        <f t="shared" si="0"/>
        <v>25.451356112354038</v>
      </c>
      <c r="H7" s="88">
        <v>25.5</v>
      </c>
      <c r="K7" t="s">
        <v>99</v>
      </c>
      <c r="L7" s="86">
        <f>F5+F4</f>
        <v>20964</v>
      </c>
      <c r="M7">
        <v>15.6</v>
      </c>
      <c r="O7" s="86">
        <v>20964</v>
      </c>
      <c r="P7" t="b">
        <f t="shared" si="1"/>
        <v>1</v>
      </c>
    </row>
    <row r="8" spans="2:16" x14ac:dyDescent="0.45">
      <c r="C8" t="s">
        <v>3</v>
      </c>
      <c r="D8" s="86">
        <f>'ตาราง 19.2-142'!P10</f>
        <v>31523.57</v>
      </c>
      <c r="F8" s="88">
        <v>31524</v>
      </c>
      <c r="G8" s="89">
        <f t="shared" si="0"/>
        <v>23.431124060681288</v>
      </c>
      <c r="H8" s="88">
        <v>23.4</v>
      </c>
      <c r="K8" t="s">
        <v>100</v>
      </c>
      <c r="L8" s="86"/>
      <c r="O8" s="86">
        <v>6537</v>
      </c>
    </row>
    <row r="9" spans="2:16" x14ac:dyDescent="0.45">
      <c r="C9" t="s">
        <v>23</v>
      </c>
      <c r="D9" s="86">
        <f>'ตาราง 19.2-142'!R10</f>
        <v>22883.59</v>
      </c>
      <c r="F9" s="88">
        <v>22884</v>
      </c>
      <c r="G9" s="89">
        <f t="shared" si="0"/>
        <v>17.009194359999704</v>
      </c>
      <c r="H9" s="88">
        <v>17</v>
      </c>
      <c r="K9" t="s">
        <v>101</v>
      </c>
      <c r="L9" s="86">
        <f>F2</f>
        <v>6537</v>
      </c>
      <c r="M9">
        <f>H2</f>
        <v>4.9000000000000004</v>
      </c>
    </row>
    <row r="10" spans="2:16" x14ac:dyDescent="0.45">
      <c r="C10" t="s">
        <v>24</v>
      </c>
      <c r="D10" s="87">
        <f>'ตาราง 19.2-142'!T10</f>
        <v>1303.3599999999999</v>
      </c>
      <c r="F10" s="88">
        <v>1303</v>
      </c>
      <c r="G10" s="89">
        <f t="shared" si="0"/>
        <v>0.96849240740603093</v>
      </c>
      <c r="H10" s="88">
        <v>1</v>
      </c>
      <c r="L10" s="86">
        <f>SUM(L3:L9)</f>
        <v>134539</v>
      </c>
      <c r="M10" s="86">
        <f>SUM(M3:M9)</f>
        <v>100.10000000000001</v>
      </c>
    </row>
    <row r="11" spans="2:16" x14ac:dyDescent="0.45">
      <c r="C11" s="3" t="s">
        <v>91</v>
      </c>
      <c r="D11" s="87">
        <f>'ตาราง 19.2-142'!V10</f>
        <v>469.19</v>
      </c>
      <c r="F11" s="88">
        <v>469</v>
      </c>
      <c r="G11" s="89">
        <f t="shared" si="0"/>
        <v>0.34859780435412779</v>
      </c>
      <c r="H11" s="88">
        <v>0.3</v>
      </c>
    </row>
    <row r="13" spans="2:16" x14ac:dyDescent="0.45">
      <c r="G13" s="89">
        <f>F9*100/F1</f>
        <v>17.009194359999704</v>
      </c>
    </row>
    <row r="14" spans="2:16" x14ac:dyDescent="0.45">
      <c r="G14">
        <f>F10*100/F1</f>
        <v>0.96849240740603093</v>
      </c>
    </row>
    <row r="15" spans="2:16" x14ac:dyDescent="0.45">
      <c r="G15">
        <f>F11*100/F1</f>
        <v>0.34859780435412779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ตาราง 19.2-142</vt:lpstr>
      <vt:lpstr>ตาราง 19.2(ต่อ1)-143</vt:lpstr>
      <vt:lpstr>ตาราง 19.2 (ต่อ2)-144</vt:lpstr>
      <vt:lpstr>ตาราง 19.2 (ต่อ4)-145</vt:lpstr>
      <vt:lpstr>data</vt:lpstr>
      <vt:lpstr>ตาราง9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nong</cp:lastModifiedBy>
  <cp:lastPrinted>2015-01-11T04:40:00Z</cp:lastPrinted>
  <dcterms:created xsi:type="dcterms:W3CDTF">1999-10-22T10:07:44Z</dcterms:created>
  <dcterms:modified xsi:type="dcterms:W3CDTF">2015-02-05T07:51:50Z</dcterms:modified>
</cp:coreProperties>
</file>