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5.2" sheetId="1" r:id="rId1"/>
  </sheets>
  <definedNames>
    <definedName name="_xlnm.Print_Area" localSheetId="0">'T-5.2'!$A$1:$S$21</definedName>
  </definedNames>
  <calcPr calcId="145621"/>
</workbook>
</file>

<file path=xl/calcChain.xml><?xml version="1.0" encoding="utf-8"?>
<calcChain xmlns="http://schemas.openxmlformats.org/spreadsheetml/2006/main">
  <c r="K13" i="1" l="1"/>
  <c r="E13" i="1"/>
  <c r="P12" i="1"/>
  <c r="O12" i="1"/>
  <c r="N12" i="1"/>
  <c r="J12" i="1"/>
  <c r="I12" i="1"/>
  <c r="H12" i="1"/>
  <c r="P11" i="1"/>
  <c r="O11" i="1"/>
  <c r="N11" i="1"/>
  <c r="J11" i="1"/>
  <c r="I11" i="1"/>
  <c r="H11" i="1"/>
  <c r="P10" i="1"/>
  <c r="O10" i="1"/>
  <c r="N10" i="1"/>
  <c r="J10" i="1"/>
  <c r="I10" i="1"/>
  <c r="H10" i="1"/>
  <c r="P9" i="1"/>
  <c r="O9" i="1"/>
  <c r="N9" i="1"/>
  <c r="J9" i="1"/>
  <c r="I9" i="1"/>
  <c r="H9" i="1"/>
</calcChain>
</file>

<file path=xl/sharedStrings.xml><?xml version="1.0" encoding="utf-8"?>
<sst xmlns="http://schemas.openxmlformats.org/spreadsheetml/2006/main" count="59" uniqueCount="37">
  <si>
    <t>ตาราง</t>
  </si>
  <si>
    <t>การเกิด การตาย จำแนกตามเพศ พ.ศ. 2552 - 2556</t>
  </si>
  <si>
    <t>TABLE</t>
  </si>
  <si>
    <t>BIRTHS AND DEATHS BY SEX: 2009 - 2013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</si>
  <si>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</si>
  <si>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</si>
  <si>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</si>
  <si>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</si>
  <si>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</si>
  <si>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</si>
  <si>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</si>
  <si>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</si>
  <si>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</si>
  <si>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</si>
  <si>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</si>
  <si>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</si>
  <si>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</si>
  <si>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</si>
  <si>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>7,426</t>
  </si>
  <si>
    <t>3,804</t>
  </si>
  <si>
    <t>3,622</t>
  </si>
  <si>
    <t>1,419</t>
  </si>
  <si>
    <t xml:space="preserve">   </t>
  </si>
  <si>
    <t>7,478</t>
  </si>
  <si>
    <t>3,942</t>
  </si>
  <si>
    <t>3,536</t>
  </si>
  <si>
    <t>1,483</t>
  </si>
  <si>
    <t>8,272</t>
  </si>
  <si>
    <t>4,254</t>
  </si>
  <si>
    <t>4,018</t>
  </si>
  <si>
    <t>1,467</t>
  </si>
  <si>
    <t>8,844</t>
  </si>
  <si>
    <t>4,594</t>
  </si>
  <si>
    <t>4,250</t>
  </si>
  <si>
    <t>1,648</t>
  </si>
  <si>
    <t xml:space="preserve">     ที่มา:   สำนักงานสาธารณสุขจังหวัดภูเก็ต</t>
  </si>
  <si>
    <t xml:space="preserve"> Source:    Phuket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</si>
</sst>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;[Red]#,##0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5" fillId="0" borderId="5" xfId="0" applyFont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0" borderId="6" xfId="0" applyFont="1" applyBorder="1" applyAlignment="1">
      <alignment shrinkToFit="1"/>
    </xf>
    <xf numFmtId="0" fontId="5" fillId="0" borderId="0" xfId="0" applyFont="1" applyBorder="1" applyAlignment="1">
      <alignment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shrinkToFit="1"/>
    </xf>
    <xf numFmtId="0" fontId="5" fillId="0" borderId="10" xfId="0" applyFont="1" applyBorder="1" applyAlignment="1">
      <alignment shrinkToFit="1"/>
    </xf>
    <xf numFmtId="0" fontId="5" fillId="0" borderId="11" xfId="0" applyFont="1" applyBorder="1" applyAlignment="1">
      <alignment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/>
    <xf numFmtId="0" fontId="5" fillId="0" borderId="13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1" fontId="5" fillId="0" borderId="14" xfId="0" quotePrefix="1" applyNumberFormat="1" applyFont="1" applyBorder="1" applyAlignment="1">
      <alignment horizontal="right"/>
    </xf>
    <xf numFmtId="187" fontId="5" fillId="0" borderId="14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right"/>
    </xf>
    <xf numFmtId="0" fontId="6" fillId="0" borderId="0" xfId="0" applyFont="1"/>
    <xf numFmtId="188" fontId="5" fillId="0" borderId="14" xfId="1" quotePrefix="1" applyNumberFormat="1" applyFont="1" applyBorder="1" applyAlignment="1">
      <alignment horizontal="right"/>
    </xf>
    <xf numFmtId="188" fontId="5" fillId="0" borderId="7" xfId="1" quotePrefix="1" applyNumberFormat="1" applyFont="1" applyBorder="1" applyAlignment="1">
      <alignment horizontal="right"/>
    </xf>
    <xf numFmtId="187" fontId="5" fillId="0" borderId="7" xfId="0" applyNumberFormat="1" applyFont="1" applyBorder="1" applyAlignment="1">
      <alignment horizontal="right"/>
    </xf>
    <xf numFmtId="189" fontId="5" fillId="0" borderId="7" xfId="1" quotePrefix="1" applyNumberFormat="1" applyFont="1" applyBorder="1" applyAlignment="1">
      <alignment horizontal="right"/>
    </xf>
    <xf numFmtId="1" fontId="5" fillId="0" borderId="7" xfId="0" quotePrefix="1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0" fontId="5" fillId="0" borderId="8" xfId="0" applyFont="1" applyBorder="1"/>
    <xf numFmtId="1" fontId="5" fillId="0" borderId="7" xfId="0" quotePrefix="1" applyNumberFormat="1" applyFont="1" applyBorder="1" applyAlignment="1">
      <alignment horizontal="center"/>
    </xf>
    <xf numFmtId="0" fontId="5" fillId="0" borderId="14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left"/>
    </xf>
    <xf numFmtId="0" fontId="6" fillId="0" borderId="0" xfId="0" applyFont="1" applyBorder="1"/>
    <xf numFmtId="0" fontId="6" fillId="0" borderId="8" xfId="0" applyFont="1" applyBorder="1"/>
    <xf numFmtId="0" fontId="6" fillId="0" borderId="14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4" fillId="0" borderId="14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left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1266825</xdr:colOff>
      <xdr:row>0</xdr:row>
      <xdr:rowOff>0</xdr:rowOff>
    </xdr:from>
    <xdr:to>
      <xdr:col>19</xdr:col>
      <xdr:colOff>57150</xdr:colOff>
      <xdr:row>20</xdr:row>
      <xdr:rowOff>123825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477375" y="0"/>
          <a:ext cx="590550" cy="4486275"/>
          <a:chOff x="1072" y="34"/>
          <a:chExt cx="62" cy="67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98" y="66"/>
            <a:ext cx="32" cy="1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สถิติเกี่ยวกับหญิงและชาย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72" y="3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58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76" y="39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21"/>
  <sheetViews>
    <sheetView showGridLines="0" tabSelected="1" zoomScaleNormal="100" workbookViewId="0">
      <selection activeCell="Q13" sqref="Q13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3.5703125" style="7" customWidth="1"/>
    <col min="4" max="4" width="7.85546875" style="7" customWidth="1"/>
    <col min="5" max="7" width="8.85546875" style="7" customWidth="1"/>
    <col min="8" max="16" width="8.7109375" style="7" customWidth="1"/>
    <col min="17" max="17" width="19.7109375" style="6" customWidth="1"/>
    <col min="18" max="18" width="2.28515625" style="7" customWidth="1"/>
    <col min="19" max="19" width="5" style="7" customWidth="1"/>
    <col min="20" max="16384" width="9.140625" style="7"/>
  </cols>
  <sheetData>
    <row r="1" spans="1:22" s="1" customFormat="1" x14ac:dyDescent="0.3">
      <c r="B1" s="1" t="s">
        <v>0</v>
      </c>
      <c r="C1" s="2">
        <v>5.2</v>
      </c>
      <c r="D1" s="1" t="s">
        <v>1</v>
      </c>
      <c r="Q1" s="3"/>
    </row>
    <row r="2" spans="1:22" s="4" customFormat="1" x14ac:dyDescent="0.3">
      <c r="B2" s="1" t="s">
        <v>2</v>
      </c>
      <c r="C2" s="2">
        <v>5.2</v>
      </c>
      <c r="D2" s="1" t="s">
        <v>3</v>
      </c>
      <c r="E2" s="1"/>
      <c r="F2" s="1"/>
      <c r="G2" s="1"/>
      <c r="H2" s="1"/>
      <c r="Q2" s="5"/>
    </row>
    <row r="3" spans="1:22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22" s="13" customFormat="1" ht="15.75" x14ac:dyDescent="0.25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22" s="13" customFormat="1" ht="15.75" x14ac:dyDescent="0.25">
      <c r="A5" s="14"/>
      <c r="B5" s="14"/>
      <c r="C5" s="14"/>
      <c r="D5" s="14"/>
      <c r="E5" s="15"/>
      <c r="F5" s="16" t="s">
        <v>7</v>
      </c>
      <c r="G5" s="17"/>
      <c r="H5" s="18"/>
      <c r="I5" s="19" t="s">
        <v>8</v>
      </c>
      <c r="J5" s="20"/>
      <c r="K5" s="15"/>
      <c r="L5" s="16" t="s">
        <v>7</v>
      </c>
      <c r="M5" s="17"/>
      <c r="N5" s="18"/>
      <c r="O5" s="19" t="s">
        <v>8</v>
      </c>
      <c r="P5" s="21"/>
      <c r="Q5" s="22"/>
    </row>
    <row r="6" spans="1:22" s="13" customFormat="1" ht="15.75" x14ac:dyDescent="0.25">
      <c r="A6" s="23" t="s">
        <v>9</v>
      </c>
      <c r="B6" s="23"/>
      <c r="C6" s="23"/>
      <c r="D6" s="23"/>
      <c r="E6" s="24"/>
      <c r="F6" s="25" t="s">
        <v>10</v>
      </c>
      <c r="G6" s="26"/>
      <c r="H6" s="25"/>
      <c r="I6" s="27" t="s">
        <v>11</v>
      </c>
      <c r="J6" s="28"/>
      <c r="K6" s="24"/>
      <c r="L6" s="25" t="s">
        <v>10</v>
      </c>
      <c r="M6" s="26"/>
      <c r="N6" s="25"/>
      <c r="O6" s="27" t="s">
        <v>11</v>
      </c>
      <c r="P6" s="29"/>
      <c r="Q6" s="22"/>
    </row>
    <row r="7" spans="1:22" s="13" customFormat="1" ht="15.75" x14ac:dyDescent="0.25">
      <c r="A7" s="23"/>
      <c r="B7" s="23"/>
      <c r="C7" s="23"/>
      <c r="D7" s="30"/>
      <c r="E7" s="31" t="s">
        <v>12</v>
      </c>
      <c r="F7" s="31" t="s">
        <v>13</v>
      </c>
      <c r="G7" s="32" t="s">
        <v>14</v>
      </c>
      <c r="H7" s="31" t="s">
        <v>12</v>
      </c>
      <c r="I7" s="31" t="s">
        <v>13</v>
      </c>
      <c r="J7" s="32" t="s">
        <v>14</v>
      </c>
      <c r="K7" s="31" t="s">
        <v>12</v>
      </c>
      <c r="L7" s="31" t="s">
        <v>13</v>
      </c>
      <c r="M7" s="32" t="s">
        <v>14</v>
      </c>
      <c r="N7" s="31" t="s">
        <v>12</v>
      </c>
      <c r="O7" s="31" t="s">
        <v>13</v>
      </c>
      <c r="P7" s="31" t="s">
        <v>14</v>
      </c>
      <c r="Q7" s="22"/>
    </row>
    <row r="8" spans="1:22" s="13" customFormat="1" ht="15.75" x14ac:dyDescent="0.25">
      <c r="A8" s="33"/>
      <c r="B8" s="33"/>
      <c r="C8" s="33"/>
      <c r="D8" s="33"/>
      <c r="E8" s="27" t="s">
        <v>15</v>
      </c>
      <c r="F8" s="27" t="s">
        <v>16</v>
      </c>
      <c r="G8" s="34" t="s">
        <v>17</v>
      </c>
      <c r="H8" s="27" t="s">
        <v>15</v>
      </c>
      <c r="I8" s="27" t="s">
        <v>16</v>
      </c>
      <c r="J8" s="34" t="s">
        <v>17</v>
      </c>
      <c r="K8" s="27" t="s">
        <v>15</v>
      </c>
      <c r="L8" s="27" t="s">
        <v>16</v>
      </c>
      <c r="M8" s="34" t="s">
        <v>17</v>
      </c>
      <c r="N8" s="27" t="s">
        <v>15</v>
      </c>
      <c r="O8" s="27" t="s">
        <v>16</v>
      </c>
      <c r="P8" s="27" t="s">
        <v>17</v>
      </c>
      <c r="Q8" s="35"/>
    </row>
    <row r="9" spans="1:22" s="39" customFormat="1" ht="24" customHeight="1" x14ac:dyDescent="0.3">
      <c r="A9" s="23">
        <v>2552</v>
      </c>
      <c r="B9" s="23"/>
      <c r="C9" s="23"/>
      <c r="D9" s="30"/>
      <c r="E9" s="36" t="s">
        <v>18</v>
      </c>
      <c r="F9" s="36" t="s">
        <v>19</v>
      </c>
      <c r="G9" s="36" t="s">
        <v>20</v>
      </c>
      <c r="H9" s="37">
        <f>E9*1000/335913</f>
        <v>22.106914588003441</v>
      </c>
      <c r="I9" s="37">
        <f>F9*1000/159526</f>
        <v>23.845642716547772</v>
      </c>
      <c r="J9" s="37">
        <f>G9*1000/176387</f>
        <v>20.534393124209835</v>
      </c>
      <c r="K9" s="36" t="s">
        <v>21</v>
      </c>
      <c r="L9" s="38">
        <v>826</v>
      </c>
      <c r="M9" s="38">
        <v>593</v>
      </c>
      <c r="N9" s="37">
        <f>K9*1000/335913</f>
        <v>4.2243080797706547</v>
      </c>
      <c r="O9" s="37">
        <f>L9*1000/159526</f>
        <v>5.1778393490716246</v>
      </c>
      <c r="P9" s="37">
        <f>M9*1000/176387</f>
        <v>3.3619257655042607</v>
      </c>
      <c r="Q9" s="19">
        <v>2009</v>
      </c>
      <c r="V9" s="39" t="s">
        <v>22</v>
      </c>
    </row>
    <row r="10" spans="1:22" s="39" customFormat="1" ht="21" customHeight="1" x14ac:dyDescent="0.3">
      <c r="A10" s="23">
        <v>2553</v>
      </c>
      <c r="B10" s="23"/>
      <c r="C10" s="23"/>
      <c r="D10" s="30"/>
      <c r="E10" s="36" t="s">
        <v>23</v>
      </c>
      <c r="F10" s="36" t="s">
        <v>24</v>
      </c>
      <c r="G10" s="36" t="s">
        <v>25</v>
      </c>
      <c r="H10" s="37">
        <f>E10*1000/340337</f>
        <v>21.972339181458377</v>
      </c>
      <c r="I10" s="37">
        <f>F10*1000/161578</f>
        <v>24.396885714639371</v>
      </c>
      <c r="J10" s="37">
        <f>G10*1000/178759</f>
        <v>19.780822224335559</v>
      </c>
      <c r="K10" s="36" t="s">
        <v>26</v>
      </c>
      <c r="L10" s="38">
        <v>866</v>
      </c>
      <c r="M10" s="38">
        <v>617</v>
      </c>
      <c r="N10" s="37">
        <f>K10*1000/340337</f>
        <v>4.3574457082244953</v>
      </c>
      <c r="O10" s="37">
        <f>L10*1000/161578</f>
        <v>5.3596405451237175</v>
      </c>
      <c r="P10" s="37">
        <f>M10*1000/178759</f>
        <v>3.4515744661807237</v>
      </c>
      <c r="Q10" s="19">
        <v>2010</v>
      </c>
    </row>
    <row r="11" spans="1:22" s="39" customFormat="1" ht="21" customHeight="1" x14ac:dyDescent="0.3">
      <c r="A11" s="23">
        <v>2554</v>
      </c>
      <c r="B11" s="23"/>
      <c r="C11" s="23"/>
      <c r="D11" s="30"/>
      <c r="E11" s="36" t="s">
        <v>27</v>
      </c>
      <c r="F11" s="36" t="s">
        <v>28</v>
      </c>
      <c r="G11" s="36" t="s">
        <v>29</v>
      </c>
      <c r="H11" s="37">
        <f>E11*1000/358847</f>
        <v>23.051606952266564</v>
      </c>
      <c r="I11" s="37">
        <f>F11*1000/167370</f>
        <v>25.416741351496682</v>
      </c>
      <c r="J11" s="37">
        <f>G11*1000/186477</f>
        <v>21.546893182537257</v>
      </c>
      <c r="K11" s="36" t="s">
        <v>30</v>
      </c>
      <c r="L11" s="38">
        <v>870</v>
      </c>
      <c r="M11" s="38">
        <v>597</v>
      </c>
      <c r="N11" s="37">
        <f>K11*1000/358847</f>
        <v>4.0880932542281254</v>
      </c>
      <c r="O11" s="37">
        <f>L11*1000/167370</f>
        <v>5.198064169205951</v>
      </c>
      <c r="P11" s="37">
        <f>M11*1000/186477</f>
        <v>3.2014672050708666</v>
      </c>
      <c r="Q11" s="19">
        <v>2011</v>
      </c>
    </row>
    <row r="12" spans="1:22" s="39" customFormat="1" ht="21" customHeight="1" x14ac:dyDescent="0.3">
      <c r="A12" s="23">
        <v>2555</v>
      </c>
      <c r="B12" s="23"/>
      <c r="C12" s="23"/>
      <c r="D12" s="30"/>
      <c r="E12" s="36" t="s">
        <v>31</v>
      </c>
      <c r="F12" s="36" t="s">
        <v>32</v>
      </c>
      <c r="G12" s="36" t="s">
        <v>33</v>
      </c>
      <c r="H12" s="37">
        <f>E12*1000/360905</f>
        <v>24.505063659411757</v>
      </c>
      <c r="I12" s="37">
        <f>F12*1000/170766</f>
        <v>26.902310764437885</v>
      </c>
      <c r="J12" s="37">
        <f>G12*1000/190139</f>
        <v>22.352068749704163</v>
      </c>
      <c r="K12" s="36" t="s">
        <v>34</v>
      </c>
      <c r="L12" s="38">
        <v>961</v>
      </c>
      <c r="M12" s="38">
        <v>687</v>
      </c>
      <c r="N12" s="37">
        <f>K12*1000/360905</f>
        <v>4.5662986104376495</v>
      </c>
      <c r="O12" s="37">
        <f>L12*1000/170766</f>
        <v>5.6275839452818479</v>
      </c>
      <c r="P12" s="37">
        <f>M12*1000/190139</f>
        <v>3.6131461720110023</v>
      </c>
      <c r="Q12" s="19">
        <v>2012</v>
      </c>
    </row>
    <row r="13" spans="1:22" s="39" customFormat="1" ht="21" customHeight="1" x14ac:dyDescent="0.3">
      <c r="A13" s="23">
        <v>2556</v>
      </c>
      <c r="B13" s="23"/>
      <c r="C13" s="23"/>
      <c r="D13" s="30"/>
      <c r="E13" s="40">
        <f>SUM(F13:G13)</f>
        <v>7629</v>
      </c>
      <c r="F13" s="40">
        <v>3907</v>
      </c>
      <c r="G13" s="41">
        <v>3722</v>
      </c>
      <c r="H13" s="42">
        <v>20.73</v>
      </c>
      <c r="I13" s="42">
        <v>22.43</v>
      </c>
      <c r="J13" s="42">
        <v>19.190000000000001</v>
      </c>
      <c r="K13" s="43">
        <f>SUM(L13:M13)</f>
        <v>1576</v>
      </c>
      <c r="L13" s="44">
        <v>924</v>
      </c>
      <c r="M13" s="45">
        <v>652</v>
      </c>
      <c r="N13" s="42">
        <v>4.28</v>
      </c>
      <c r="O13" s="42">
        <v>5.31</v>
      </c>
      <c r="P13" s="42">
        <v>3.36</v>
      </c>
      <c r="Q13" s="19">
        <v>2013</v>
      </c>
    </row>
    <row r="14" spans="1:22" s="39" customFormat="1" ht="21" customHeight="1" x14ac:dyDescent="0.3">
      <c r="A14" s="14"/>
      <c r="B14" s="14"/>
      <c r="C14" s="14"/>
      <c r="D14" s="46"/>
      <c r="E14" s="46"/>
      <c r="F14" s="47"/>
      <c r="G14" s="48"/>
      <c r="H14" s="49"/>
      <c r="I14" s="49"/>
      <c r="J14" s="48"/>
      <c r="K14" s="13"/>
      <c r="L14" s="49"/>
      <c r="M14" s="48"/>
      <c r="N14" s="49"/>
      <c r="O14" s="49"/>
      <c r="P14" s="49"/>
      <c r="Q14" s="50"/>
    </row>
    <row r="15" spans="1:22" s="39" customFormat="1" ht="21" customHeight="1" x14ac:dyDescent="0.3">
      <c r="A15" s="51"/>
      <c r="B15" s="51"/>
      <c r="C15" s="51"/>
      <c r="D15" s="52"/>
      <c r="E15" s="52"/>
      <c r="F15" s="53"/>
      <c r="G15" s="53"/>
      <c r="H15" s="54"/>
      <c r="I15" s="54"/>
      <c r="J15" s="53"/>
      <c r="L15" s="54"/>
      <c r="M15" s="53"/>
      <c r="N15" s="54"/>
      <c r="O15" s="54"/>
      <c r="P15" s="54"/>
      <c r="Q15" s="55"/>
    </row>
    <row r="16" spans="1:22" s="39" customFormat="1" ht="21" customHeight="1" x14ac:dyDescent="0.3">
      <c r="E16" s="53"/>
      <c r="F16" s="53"/>
      <c r="G16" s="53"/>
      <c r="H16" s="54"/>
      <c r="I16" s="54"/>
      <c r="J16" s="53"/>
      <c r="L16" s="54"/>
      <c r="M16" s="53"/>
      <c r="N16" s="54"/>
      <c r="O16" s="54"/>
      <c r="P16" s="54"/>
      <c r="Q16" s="55"/>
    </row>
    <row r="17" spans="1:17" ht="21" customHeight="1" x14ac:dyDescent="0.3">
      <c r="E17" s="56"/>
      <c r="F17" s="56"/>
      <c r="G17" s="56"/>
      <c r="H17" s="57"/>
      <c r="I17" s="57"/>
      <c r="J17" s="56"/>
      <c r="L17" s="57"/>
      <c r="M17" s="56"/>
      <c r="N17" s="57"/>
      <c r="O17" s="57"/>
      <c r="P17" s="57"/>
      <c r="Q17" s="57"/>
    </row>
    <row r="18" spans="1:17" ht="6" customHeight="1" x14ac:dyDescent="0.3">
      <c r="E18" s="56"/>
      <c r="F18" s="56"/>
      <c r="G18" s="56"/>
      <c r="H18" s="57"/>
      <c r="I18" s="57"/>
      <c r="J18" s="56"/>
      <c r="L18" s="57"/>
      <c r="M18" s="56"/>
      <c r="N18" s="57"/>
      <c r="O18" s="57"/>
      <c r="P18" s="57"/>
      <c r="Q18" s="58"/>
    </row>
    <row r="19" spans="1:17" ht="6" customHeight="1" x14ac:dyDescent="0.3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</row>
    <row r="20" spans="1:17" s="39" customFormat="1" ht="17.25" x14ac:dyDescent="0.3">
      <c r="B20" s="60" t="s">
        <v>35</v>
      </c>
      <c r="Q20" s="51"/>
    </row>
    <row r="21" spans="1:17" s="39" customFormat="1" ht="17.25" x14ac:dyDescent="0.3">
      <c r="B21" s="13" t="s">
        <v>36</v>
      </c>
      <c r="Q21" s="51"/>
    </row>
  </sheetData>
  <mergeCells count="10">
    <mergeCell ref="A10:D10"/>
    <mergeCell ref="A11:D11"/>
    <mergeCell ref="A12:D12"/>
    <mergeCell ref="A13:D13"/>
    <mergeCell ref="E4:J4"/>
    <mergeCell ref="K4:P4"/>
    <mergeCell ref="Q4:Q8"/>
    <mergeCell ref="A6:D6"/>
    <mergeCell ref="A7:D7"/>
    <mergeCell ref="A9:D9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2016-11-14T09:13:02Z</dcterms:created>
  <dcterms:modified xsi:type="dcterms:W3CDTF">2016-11-14T09:13:13Z</dcterms:modified>
</cp:coreProperties>
</file>