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5.3 " sheetId="1" r:id="rId1"/>
  </sheets>
  <definedNames>
    <definedName name="_xlnm.Print_Area" localSheetId="0">'T-5.3 '!$A$1:$Z$23</definedName>
  </definedNames>
  <calcPr calcId="125725"/>
</workbook>
</file>

<file path=xl/calcChain.xml><?xml version="1.0" encoding="utf-8"?>
<calcChain xmlns="http://schemas.openxmlformats.org/spreadsheetml/2006/main">
  <c r="S18" i="1"/>
  <c r="S15" s="1"/>
  <c r="P18"/>
  <c r="M18"/>
  <c r="J18"/>
  <c r="I18"/>
  <c r="I15" s="1"/>
  <c r="H18"/>
  <c r="G18" s="1"/>
  <c r="S17"/>
  <c r="P17"/>
  <c r="P15" s="1"/>
  <c r="M17"/>
  <c r="J17"/>
  <c r="I17"/>
  <c r="H17"/>
  <c r="H15" s="1"/>
  <c r="S16"/>
  <c r="P16"/>
  <c r="M16"/>
  <c r="M15" s="1"/>
  <c r="J16"/>
  <c r="I16"/>
  <c r="H16"/>
  <c r="G16"/>
  <c r="U15"/>
  <c r="T15"/>
  <c r="R15"/>
  <c r="R9" s="1"/>
  <c r="Q15"/>
  <c r="O15"/>
  <c r="N15"/>
  <c r="N9" s="1"/>
  <c r="L15"/>
  <c r="K15"/>
  <c r="J15"/>
  <c r="S14"/>
  <c r="S13"/>
  <c r="P13"/>
  <c r="M13"/>
  <c r="K13"/>
  <c r="K11" s="1"/>
  <c r="K10" s="1"/>
  <c r="K9" s="1"/>
  <c r="I13"/>
  <c r="H13"/>
  <c r="G13"/>
  <c r="S12"/>
  <c r="S11" s="1"/>
  <c r="S10" s="1"/>
  <c r="S9" s="1"/>
  <c r="P12"/>
  <c r="M12"/>
  <c r="J12"/>
  <c r="I12"/>
  <c r="G12" s="1"/>
  <c r="G11" s="1"/>
  <c r="G10" s="1"/>
  <c r="H12"/>
  <c r="U11"/>
  <c r="U10" s="1"/>
  <c r="U9" s="1"/>
  <c r="T11"/>
  <c r="R11"/>
  <c r="Q11"/>
  <c r="Q10" s="1"/>
  <c r="Q9" s="1"/>
  <c r="P11"/>
  <c r="O11"/>
  <c r="N11"/>
  <c r="M11"/>
  <c r="M10" s="1"/>
  <c r="M9" s="1"/>
  <c r="L11"/>
  <c r="I11"/>
  <c r="I10" s="1"/>
  <c r="H11"/>
  <c r="T10"/>
  <c r="T9" s="1"/>
  <c r="R10"/>
  <c r="P10"/>
  <c r="P9" s="1"/>
  <c r="O10"/>
  <c r="N10"/>
  <c r="L10"/>
  <c r="L9" s="1"/>
  <c r="H10"/>
  <c r="H9" s="1"/>
  <c r="O9"/>
  <c r="I9" l="1"/>
  <c r="J11"/>
  <c r="J10" s="1"/>
  <c r="J9" s="1"/>
  <c r="J13"/>
  <c r="G17"/>
  <c r="G15" s="1"/>
  <c r="G9" s="1"/>
</calcChain>
</file>

<file path=xl/sharedStrings.xml><?xml version="1.0" encoding="utf-8"?>
<sst xmlns="http://schemas.openxmlformats.org/spreadsheetml/2006/main" count="86" uniqueCount="47">
  <si>
    <t>ตาราง</t>
  </si>
  <si>
    <t>จำนวนประชากรอายุ 15 ปีขึ้นไป จำแนกตามเพศ และสถานภาพแรงงาน  เป็นรายไตรมาส  พ.ศ.2554 - 2555</t>
  </si>
  <si>
    <t>TABLE</t>
  </si>
  <si>
    <t>NUMBER OF POPULATION AGED 15 YEARS AND OVER BY SEX, LABOUR FORCE STATUS AND QUARTERLY: 2011 -2012</t>
  </si>
  <si>
    <t>(หน่วยเป็นพัน  In thousands)</t>
  </si>
  <si>
    <t>2554 (2011)</t>
  </si>
  <si>
    <t>2555 (2012)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</si>
  <si>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</si>
  <si>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</si>
  <si>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</si>
  <si>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</si>
  <si>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</si>
  <si>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</si>
  <si>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</si>
  <si>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</si>
  <si>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</si>
  <si>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</si>
  <si>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</si>
  <si>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</si>
  <si>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</si>
  <si>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</si>
  <si>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</si>
  <si>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</si>
  <si>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</si>
  <si>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</si>
  <si>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</si>
  <si>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</si>
  <si>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</si>
  <si>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</si>
  <si>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</si>
  <si>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</si>
  <si>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</si>
  <si>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</si>
  <si>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</si>
  <si>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</si>
  <si>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</si>
  <si>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</si>
  <si>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</si>
  <si>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</si>
  <si>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</si>
  <si>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</si>
  <si>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</si>
  <si>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</si>
  <si>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</si>
  <si>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ตารางสถิติ  โครงการสำรวจภาวะการทำงานของประชากร พ.ศ. 2554 - 2555 ระดับจังหวัด  สำนักงานสถิติแห่งชาติ</t>
  </si>
  <si>
    <t>Source:</t>
  </si>
  <si>
    <t xml:space="preserve"> Statistical tables, Labour Force Survey: 2011 - 2012,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</si>
</sst>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/>
    <xf numFmtId="0" fontId="4" fillId="0" borderId="1" xfId="2" applyFont="1" applyBorder="1" applyAlignment="1">
      <alignment horizontal="right"/>
    </xf>
    <xf numFmtId="0" fontId="3" fillId="0" borderId="0" xfId="2" applyFont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right"/>
    </xf>
    <xf numFmtId="0" fontId="3" fillId="0" borderId="0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43" fontId="5" fillId="0" borderId="8" xfId="1" applyFont="1" applyBorder="1"/>
    <xf numFmtId="43" fontId="5" fillId="0" borderId="12" xfId="1" applyFont="1" applyBorder="1"/>
    <xf numFmtId="0" fontId="5" fillId="0" borderId="0" xfId="2" applyFont="1" applyBorder="1"/>
    <xf numFmtId="0" fontId="5" fillId="0" borderId="0" xfId="2" applyFont="1"/>
    <xf numFmtId="43" fontId="5" fillId="0" borderId="11" xfId="1" applyFont="1" applyBorder="1"/>
    <xf numFmtId="43" fontId="5" fillId="0" borderId="14" xfId="1" applyFont="1" applyBorder="1"/>
    <xf numFmtId="43" fontId="3" fillId="0" borderId="11" xfId="1" applyFont="1" applyBorder="1"/>
    <xf numFmtId="43" fontId="3" fillId="0" borderId="14" xfId="1" applyFont="1" applyBorder="1"/>
    <xf numFmtId="0" fontId="3" fillId="0" borderId="0" xfId="2" applyFont="1" applyBorder="1"/>
    <xf numFmtId="43" fontId="3" fillId="0" borderId="7" xfId="1" applyFont="1" applyBorder="1"/>
    <xf numFmtId="43" fontId="3" fillId="0" borderId="11" xfId="1" applyFont="1" applyBorder="1" applyAlignment="1">
      <alignment horizontal="right"/>
    </xf>
    <xf numFmtId="43" fontId="3" fillId="0" borderId="14" xfId="1" applyFont="1" applyBorder="1" applyAlignment="1">
      <alignment horizontal="right"/>
    </xf>
    <xf numFmtId="43" fontId="3" fillId="0" borderId="7" xfId="1" applyFont="1" applyBorder="1" applyAlignment="1">
      <alignment horizontal="right"/>
    </xf>
    <xf numFmtId="0" fontId="3" fillId="0" borderId="9" xfId="2" applyFont="1" applyBorder="1"/>
    <xf numFmtId="0" fontId="3" fillId="0" borderId="13" xfId="2" applyFont="1" applyBorder="1"/>
    <xf numFmtId="0" fontId="3" fillId="0" borderId="10" xfId="2" applyFont="1" applyBorder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/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showGridLines="0" tabSelected="1" zoomScaleNormal="100" workbookViewId="0">
      <selection activeCell="S18" sqref="S18"/>
    </sheetView>
  </sheetViews>
  <sheetFormatPr defaultRowHeight="18.75"/>
  <cols>
    <col min="1" max="2" width="1.5" style="5" customWidth="1"/>
    <col min="3" max="3" width="3.75" style="5" customWidth="1"/>
    <col min="4" max="4" width="1.5" style="5" customWidth="1"/>
    <col min="5" max="5" width="4.75" style="5" customWidth="1"/>
    <col min="6" max="6" width="7.5" style="5" customWidth="1"/>
    <col min="7" max="7" width="6.625" style="5" bestFit="1" customWidth="1"/>
    <col min="8" max="21" width="6.75" style="5" customWidth="1"/>
    <col min="22" max="22" width="0.875" style="5" customWidth="1"/>
    <col min="23" max="23" width="1.375" style="5" customWidth="1"/>
    <col min="24" max="25" width="1.5" style="5" customWidth="1"/>
    <col min="26" max="26" width="24.75" style="5" customWidth="1"/>
    <col min="27" max="16384" width="9" style="5"/>
  </cols>
  <sheetData>
    <row r="1" spans="1:26" s="1" customFormat="1" ht="26.25" customHeight="1">
      <c r="B1" s="1" t="s">
        <v>0</v>
      </c>
      <c r="E1" s="2">
        <v>5.3</v>
      </c>
      <c r="F1" s="1" t="s">
        <v>1</v>
      </c>
    </row>
    <row r="2" spans="1:26" s="1" customFormat="1" ht="26.25" customHeight="1">
      <c r="B2" s="1" t="s">
        <v>2</v>
      </c>
      <c r="E2" s="2">
        <v>5.3</v>
      </c>
      <c r="F2" s="1" t="s">
        <v>3</v>
      </c>
    </row>
    <row r="3" spans="1:26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 t="s">
        <v>4</v>
      </c>
      <c r="X3" s="4"/>
      <c r="Y3" s="4"/>
      <c r="Z3" s="4"/>
    </row>
    <row r="4" spans="1:26" ht="20.25" customHeight="1">
      <c r="A4" s="6"/>
      <c r="B4" s="6"/>
      <c r="C4" s="6"/>
      <c r="D4" s="6"/>
      <c r="E4" s="6"/>
      <c r="F4" s="7"/>
      <c r="G4" s="8" t="s">
        <v>5</v>
      </c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8" t="s">
        <v>6</v>
      </c>
      <c r="T4" s="9"/>
      <c r="U4" s="10"/>
      <c r="V4" s="11"/>
      <c r="W4" s="12"/>
      <c r="X4" s="12"/>
      <c r="Y4" s="12"/>
      <c r="Z4" s="12"/>
    </row>
    <row r="5" spans="1:26" ht="20.25" customHeight="1">
      <c r="A5" s="13" t="s">
        <v>7</v>
      </c>
      <c r="B5" s="13"/>
      <c r="C5" s="13"/>
      <c r="D5" s="13"/>
      <c r="E5" s="13"/>
      <c r="F5" s="14"/>
      <c r="G5" s="15" t="s">
        <v>8</v>
      </c>
      <c r="H5" s="15"/>
      <c r="I5" s="16"/>
      <c r="J5" s="15" t="s">
        <v>9</v>
      </c>
      <c r="K5" s="15"/>
      <c r="L5" s="16"/>
      <c r="M5" s="17" t="s">
        <v>10</v>
      </c>
      <c r="N5" s="15"/>
      <c r="O5" s="16"/>
      <c r="P5" s="17" t="s">
        <v>11</v>
      </c>
      <c r="Q5" s="15"/>
      <c r="R5" s="16"/>
      <c r="S5" s="15" t="s">
        <v>8</v>
      </c>
      <c r="T5" s="15"/>
      <c r="U5" s="16"/>
      <c r="V5" s="18"/>
      <c r="W5" s="13" t="s">
        <v>12</v>
      </c>
      <c r="X5" s="13"/>
      <c r="Y5" s="13"/>
      <c r="Z5" s="13"/>
    </row>
    <row r="6" spans="1:26" ht="20.25" customHeight="1">
      <c r="A6" s="13"/>
      <c r="B6" s="13"/>
      <c r="C6" s="13"/>
      <c r="D6" s="13"/>
      <c r="E6" s="13"/>
      <c r="F6" s="14"/>
      <c r="G6" s="19" t="s">
        <v>13</v>
      </c>
      <c r="H6" s="20"/>
      <c r="I6" s="21"/>
      <c r="J6" s="19" t="s">
        <v>14</v>
      </c>
      <c r="K6" s="20"/>
      <c r="L6" s="21"/>
      <c r="M6" s="19" t="s">
        <v>15</v>
      </c>
      <c r="N6" s="20"/>
      <c r="O6" s="21"/>
      <c r="P6" s="19" t="s">
        <v>16</v>
      </c>
      <c r="Q6" s="20"/>
      <c r="R6" s="21"/>
      <c r="S6" s="19" t="s">
        <v>13</v>
      </c>
      <c r="T6" s="20"/>
      <c r="U6" s="21"/>
      <c r="V6" s="18"/>
      <c r="W6" s="13"/>
      <c r="X6" s="13"/>
      <c r="Y6" s="13"/>
      <c r="Z6" s="13"/>
    </row>
    <row r="7" spans="1:26" ht="20.25" customHeight="1">
      <c r="A7" s="13"/>
      <c r="B7" s="13"/>
      <c r="C7" s="13"/>
      <c r="D7" s="13"/>
      <c r="E7" s="13"/>
      <c r="F7" s="14"/>
      <c r="G7" s="22" t="s">
        <v>17</v>
      </c>
      <c r="H7" s="23" t="s">
        <v>18</v>
      </c>
      <c r="I7" s="24" t="s">
        <v>19</v>
      </c>
      <c r="J7" s="22" t="s">
        <v>17</v>
      </c>
      <c r="K7" s="23" t="s">
        <v>18</v>
      </c>
      <c r="L7" s="24" t="s">
        <v>19</v>
      </c>
      <c r="M7" s="22" t="s">
        <v>17</v>
      </c>
      <c r="N7" s="23" t="s">
        <v>18</v>
      </c>
      <c r="O7" s="24" t="s">
        <v>19</v>
      </c>
      <c r="P7" s="22" t="s">
        <v>17</v>
      </c>
      <c r="Q7" s="23" t="s">
        <v>18</v>
      </c>
      <c r="R7" s="24" t="s">
        <v>19</v>
      </c>
      <c r="S7" s="23" t="s">
        <v>17</v>
      </c>
      <c r="T7" s="23" t="s">
        <v>18</v>
      </c>
      <c r="U7" s="24" t="s">
        <v>19</v>
      </c>
      <c r="V7" s="25"/>
      <c r="W7" s="13"/>
      <c r="X7" s="13"/>
      <c r="Y7" s="13"/>
      <c r="Z7" s="13"/>
    </row>
    <row r="8" spans="1:26" ht="20.25" customHeight="1">
      <c r="A8" s="26"/>
      <c r="B8" s="26"/>
      <c r="C8" s="26"/>
      <c r="D8" s="26"/>
      <c r="E8" s="26"/>
      <c r="F8" s="27"/>
      <c r="G8" s="28" t="s">
        <v>20</v>
      </c>
      <c r="H8" s="29" t="s">
        <v>21</v>
      </c>
      <c r="I8" s="30" t="s">
        <v>22</v>
      </c>
      <c r="J8" s="28" t="s">
        <v>20</v>
      </c>
      <c r="K8" s="29" t="s">
        <v>21</v>
      </c>
      <c r="L8" s="30" t="s">
        <v>22</v>
      </c>
      <c r="M8" s="28" t="s">
        <v>20</v>
      </c>
      <c r="N8" s="29" t="s">
        <v>21</v>
      </c>
      <c r="O8" s="30" t="s">
        <v>22</v>
      </c>
      <c r="P8" s="28" t="s">
        <v>20</v>
      </c>
      <c r="Q8" s="29" t="s">
        <v>21</v>
      </c>
      <c r="R8" s="30" t="s">
        <v>22</v>
      </c>
      <c r="S8" s="29" t="s">
        <v>20</v>
      </c>
      <c r="T8" s="29" t="s">
        <v>21</v>
      </c>
      <c r="U8" s="30" t="s">
        <v>22</v>
      </c>
      <c r="V8" s="31"/>
      <c r="W8" s="26"/>
      <c r="X8" s="26"/>
      <c r="Y8" s="26"/>
      <c r="Z8" s="26"/>
    </row>
    <row r="9" spans="1:26" s="37" customFormat="1" ht="28.5" customHeight="1">
      <c r="A9" s="32" t="s">
        <v>23</v>
      </c>
      <c r="B9" s="32"/>
      <c r="C9" s="32"/>
      <c r="D9" s="32"/>
      <c r="E9" s="32"/>
      <c r="F9" s="33"/>
      <c r="G9" s="34">
        <f t="shared" ref="G9:U9" si="0">SUM(G10,G15)</f>
        <v>442.52700000000004</v>
      </c>
      <c r="H9" s="34">
        <f>SUM(H10,H15)</f>
        <v>215.39100000000002</v>
      </c>
      <c r="I9" s="34">
        <f>SUM(I10,I15)</f>
        <v>227.136</v>
      </c>
      <c r="J9" s="34">
        <f t="shared" si="0"/>
        <v>443.976</v>
      </c>
      <c r="K9" s="34">
        <f t="shared" si="0"/>
        <v>216.13599999999997</v>
      </c>
      <c r="L9" s="34">
        <f t="shared" si="0"/>
        <v>227.83999999999997</v>
      </c>
      <c r="M9" s="34">
        <f t="shared" si="0"/>
        <v>445.41</v>
      </c>
      <c r="N9" s="34">
        <f t="shared" si="0"/>
        <v>216.88</v>
      </c>
      <c r="O9" s="34">
        <f t="shared" si="0"/>
        <v>228.53</v>
      </c>
      <c r="P9" s="34">
        <f t="shared" si="0"/>
        <v>446.82000000000005</v>
      </c>
      <c r="Q9" s="34">
        <f t="shared" si="0"/>
        <v>217.62</v>
      </c>
      <c r="R9" s="34">
        <f t="shared" si="0"/>
        <v>229.2</v>
      </c>
      <c r="S9" s="34">
        <f t="shared" si="0"/>
        <v>448.23</v>
      </c>
      <c r="T9" s="34">
        <f t="shared" si="0"/>
        <v>218.35999999999999</v>
      </c>
      <c r="U9" s="35">
        <f t="shared" si="0"/>
        <v>229.86999999999998</v>
      </c>
      <c r="V9" s="36"/>
      <c r="W9" s="32" t="s">
        <v>20</v>
      </c>
      <c r="X9" s="32"/>
      <c r="Y9" s="32"/>
      <c r="Z9" s="32"/>
    </row>
    <row r="10" spans="1:26" s="37" customFormat="1" ht="28.5" customHeight="1">
      <c r="A10" s="37" t="s">
        <v>24</v>
      </c>
      <c r="G10" s="38">
        <f t="shared" ref="G10:U10" si="1">SUM(G11,G14)</f>
        <v>339.96300000000002</v>
      </c>
      <c r="H10" s="38">
        <f>SUM(H11,H14)</f>
        <v>181.48600000000002</v>
      </c>
      <c r="I10" s="38">
        <f>SUM(I11,I14)</f>
        <v>158.477</v>
      </c>
      <c r="J10" s="38">
        <f t="shared" si="1"/>
        <v>335.81599999999997</v>
      </c>
      <c r="K10" s="38">
        <f t="shared" si="1"/>
        <v>177.30599999999998</v>
      </c>
      <c r="L10" s="38">
        <f t="shared" si="1"/>
        <v>158.51</v>
      </c>
      <c r="M10" s="38">
        <f t="shared" si="1"/>
        <v>353.16</v>
      </c>
      <c r="N10" s="38">
        <f t="shared" si="1"/>
        <v>190.56</v>
      </c>
      <c r="O10" s="38">
        <f t="shared" si="1"/>
        <v>162.6</v>
      </c>
      <c r="P10" s="38">
        <f t="shared" si="1"/>
        <v>339.43</v>
      </c>
      <c r="Q10" s="38">
        <f t="shared" si="1"/>
        <v>185.82</v>
      </c>
      <c r="R10" s="38">
        <f t="shared" si="1"/>
        <v>153.60999999999999</v>
      </c>
      <c r="S10" s="38">
        <f t="shared" si="1"/>
        <v>352.2</v>
      </c>
      <c r="T10" s="38">
        <f t="shared" si="1"/>
        <v>182.60999999999999</v>
      </c>
      <c r="U10" s="39">
        <f t="shared" si="1"/>
        <v>169.58999999999997</v>
      </c>
      <c r="V10" s="36"/>
      <c r="W10" s="36" t="s">
        <v>25</v>
      </c>
      <c r="X10" s="36"/>
      <c r="Y10" s="36"/>
      <c r="Z10" s="36"/>
    </row>
    <row r="11" spans="1:26" ht="30" customHeight="1">
      <c r="B11" s="5" t="s">
        <v>26</v>
      </c>
      <c r="G11" s="40">
        <f t="shared" ref="G11:U11" si="2">SUM(G12:G13)</f>
        <v>339.96300000000002</v>
      </c>
      <c r="H11" s="40">
        <f>SUM(H12:H13)</f>
        <v>181.48600000000002</v>
      </c>
      <c r="I11" s="40">
        <f>SUM(I12:I13)</f>
        <v>158.477</v>
      </c>
      <c r="J11" s="40">
        <f t="shared" si="2"/>
        <v>335.81599999999997</v>
      </c>
      <c r="K11" s="40">
        <f t="shared" si="2"/>
        <v>177.30599999999998</v>
      </c>
      <c r="L11" s="40">
        <f t="shared" si="2"/>
        <v>158.51</v>
      </c>
      <c r="M11" s="40">
        <f t="shared" si="2"/>
        <v>353.16</v>
      </c>
      <c r="N11" s="40">
        <f t="shared" si="2"/>
        <v>190.56</v>
      </c>
      <c r="O11" s="40">
        <f t="shared" si="2"/>
        <v>162.6</v>
      </c>
      <c r="P11" s="40">
        <f t="shared" si="2"/>
        <v>339.43</v>
      </c>
      <c r="Q11" s="40">
        <f t="shared" si="2"/>
        <v>185.82</v>
      </c>
      <c r="R11" s="40">
        <f t="shared" si="2"/>
        <v>153.60999999999999</v>
      </c>
      <c r="S11" s="40">
        <f t="shared" si="2"/>
        <v>350.97999999999996</v>
      </c>
      <c r="T11" s="40">
        <f t="shared" si="2"/>
        <v>182.60999999999999</v>
      </c>
      <c r="U11" s="41">
        <f t="shared" si="2"/>
        <v>168.36999999999998</v>
      </c>
      <c r="V11" s="42"/>
      <c r="W11" s="42"/>
      <c r="X11" s="42" t="s">
        <v>27</v>
      </c>
      <c r="Y11" s="42"/>
      <c r="Z11" s="42"/>
    </row>
    <row r="12" spans="1:26" ht="30" customHeight="1">
      <c r="C12" s="5" t="s">
        <v>28</v>
      </c>
      <c r="G12" s="40">
        <f>SUM(H12:I12)</f>
        <v>333.661</v>
      </c>
      <c r="H12" s="41">
        <f>177359/1000</f>
        <v>177.35900000000001</v>
      </c>
      <c r="I12" s="41">
        <f>156302/1000</f>
        <v>156.30199999999999</v>
      </c>
      <c r="J12" s="40">
        <f>SUM(K12:L12)</f>
        <v>332.16999999999996</v>
      </c>
      <c r="K12" s="41">
        <v>176.67</v>
      </c>
      <c r="L12" s="43">
        <v>155.5</v>
      </c>
      <c r="M12" s="40">
        <f>SUM(N12:O12)</f>
        <v>352.37</v>
      </c>
      <c r="N12" s="41">
        <v>190.2</v>
      </c>
      <c r="O12" s="43">
        <v>162.16999999999999</v>
      </c>
      <c r="P12" s="40">
        <f>SUM(Q12:R12)</f>
        <v>334.57</v>
      </c>
      <c r="Q12" s="41">
        <v>183.72</v>
      </c>
      <c r="R12" s="43">
        <v>150.85</v>
      </c>
      <c r="S12" s="40">
        <f>SUM(T12:U12)</f>
        <v>345.58</v>
      </c>
      <c r="T12" s="41">
        <v>181.66</v>
      </c>
      <c r="U12" s="43">
        <v>163.92</v>
      </c>
      <c r="V12" s="42"/>
      <c r="W12" s="42"/>
      <c r="X12" s="42"/>
      <c r="Y12" s="42" t="s">
        <v>29</v>
      </c>
      <c r="Z12" s="42"/>
    </row>
    <row r="13" spans="1:26" ht="30" customHeight="1">
      <c r="C13" s="5" t="s">
        <v>30</v>
      </c>
      <c r="G13" s="40">
        <f>SUM(H13:I13)</f>
        <v>6.3019999999999996</v>
      </c>
      <c r="H13" s="41">
        <f>4127/1000</f>
        <v>4.1269999999999998</v>
      </c>
      <c r="I13" s="41">
        <f>2175/1000</f>
        <v>2.1749999999999998</v>
      </c>
      <c r="J13" s="40">
        <f>SUM(K13:L13)</f>
        <v>3.6459999999999999</v>
      </c>
      <c r="K13" s="41">
        <f>636/1000</f>
        <v>0.63600000000000001</v>
      </c>
      <c r="L13" s="43">
        <v>3.01</v>
      </c>
      <c r="M13" s="40">
        <f>SUM(N13:O13)</f>
        <v>0.79</v>
      </c>
      <c r="N13" s="41">
        <v>0.36</v>
      </c>
      <c r="O13" s="43">
        <v>0.43</v>
      </c>
      <c r="P13" s="40">
        <f>SUM(Q13:R13)</f>
        <v>4.8599999999999994</v>
      </c>
      <c r="Q13" s="41">
        <v>2.1</v>
      </c>
      <c r="R13" s="43">
        <v>2.76</v>
      </c>
      <c r="S13" s="40">
        <f>SUM(T13:U13)</f>
        <v>5.4</v>
      </c>
      <c r="T13" s="41">
        <v>0.95</v>
      </c>
      <c r="U13" s="43">
        <v>4.45</v>
      </c>
      <c r="V13" s="42"/>
      <c r="W13" s="42"/>
      <c r="X13" s="42"/>
      <c r="Y13" s="42" t="s">
        <v>31</v>
      </c>
      <c r="Z13" s="42"/>
    </row>
    <row r="14" spans="1:26" ht="30" customHeight="1">
      <c r="B14" s="5" t="s">
        <v>32</v>
      </c>
      <c r="G14" s="44" t="s">
        <v>33</v>
      </c>
      <c r="H14" s="45" t="s">
        <v>33</v>
      </c>
      <c r="I14" s="46" t="s">
        <v>33</v>
      </c>
      <c r="J14" s="44" t="s">
        <v>33</v>
      </c>
      <c r="K14" s="45" t="s">
        <v>33</v>
      </c>
      <c r="L14" s="46" t="s">
        <v>33</v>
      </c>
      <c r="M14" s="44" t="s">
        <v>33</v>
      </c>
      <c r="N14" s="45" t="s">
        <v>33</v>
      </c>
      <c r="O14" s="46" t="s">
        <v>33</v>
      </c>
      <c r="P14" s="44" t="s">
        <v>33</v>
      </c>
      <c r="Q14" s="45" t="s">
        <v>33</v>
      </c>
      <c r="R14" s="46" t="s">
        <v>33</v>
      </c>
      <c r="S14" s="40">
        <f>SUM(T14:U14)</f>
        <v>1.22</v>
      </c>
      <c r="T14" s="45" t="s">
        <v>33</v>
      </c>
      <c r="U14" s="46">
        <v>1.22</v>
      </c>
      <c r="V14" s="42"/>
      <c r="W14" s="42"/>
      <c r="X14" s="42" t="s">
        <v>34</v>
      </c>
      <c r="Y14" s="42"/>
      <c r="Z14" s="42"/>
    </row>
    <row r="15" spans="1:26" s="37" customFormat="1" ht="30" customHeight="1">
      <c r="A15" s="37" t="s">
        <v>35</v>
      </c>
      <c r="G15" s="38">
        <f>SUM(G16:G18)</f>
        <v>102.56399999999999</v>
      </c>
      <c r="H15" s="38">
        <f>SUM(H16:H18)</f>
        <v>33.905000000000001</v>
      </c>
      <c r="I15" s="38">
        <f>SUM(I16:I18)</f>
        <v>68.658999999999992</v>
      </c>
      <c r="J15" s="38">
        <f t="shared" ref="J15:U15" si="3">SUM(J16:J18)</f>
        <v>108.16</v>
      </c>
      <c r="K15" s="38">
        <f t="shared" si="3"/>
        <v>38.83</v>
      </c>
      <c r="L15" s="38">
        <f t="shared" si="3"/>
        <v>69.33</v>
      </c>
      <c r="M15" s="38">
        <f t="shared" si="3"/>
        <v>92.25</v>
      </c>
      <c r="N15" s="38">
        <f t="shared" si="3"/>
        <v>26.32</v>
      </c>
      <c r="O15" s="38">
        <f t="shared" si="3"/>
        <v>65.930000000000007</v>
      </c>
      <c r="P15" s="38">
        <f t="shared" si="3"/>
        <v>107.39000000000001</v>
      </c>
      <c r="Q15" s="38">
        <f t="shared" si="3"/>
        <v>31.799999999999997</v>
      </c>
      <c r="R15" s="38">
        <f t="shared" si="3"/>
        <v>75.59</v>
      </c>
      <c r="S15" s="38">
        <f t="shared" si="3"/>
        <v>96.03</v>
      </c>
      <c r="T15" s="38">
        <f t="shared" si="3"/>
        <v>35.75</v>
      </c>
      <c r="U15" s="39">
        <f t="shared" si="3"/>
        <v>60.28</v>
      </c>
      <c r="V15" s="36"/>
      <c r="W15" s="36" t="s">
        <v>36</v>
      </c>
      <c r="X15" s="36"/>
      <c r="Y15" s="36"/>
      <c r="Z15" s="36"/>
    </row>
    <row r="16" spans="1:26" ht="30" customHeight="1">
      <c r="B16" s="5" t="s">
        <v>37</v>
      </c>
      <c r="G16" s="40">
        <f>SUM(H16:I16)</f>
        <v>26.956</v>
      </c>
      <c r="H16" s="41">
        <f>451/1000</f>
        <v>0.45100000000000001</v>
      </c>
      <c r="I16" s="41">
        <f>26505/1000</f>
        <v>26.504999999999999</v>
      </c>
      <c r="J16" s="40">
        <f>SUM(K16:L16)</f>
        <v>31.2</v>
      </c>
      <c r="K16" s="41">
        <v>1.38</v>
      </c>
      <c r="L16" s="43">
        <v>29.82</v>
      </c>
      <c r="M16" s="40">
        <f>SUM(N16:O16)</f>
        <v>27.290000000000003</v>
      </c>
      <c r="N16" s="41">
        <v>0.12</v>
      </c>
      <c r="O16" s="43">
        <v>27.17</v>
      </c>
      <c r="P16" s="40">
        <f>SUM(Q16:R16)</f>
        <v>38.580000000000005</v>
      </c>
      <c r="Q16" s="41">
        <v>0.49</v>
      </c>
      <c r="R16" s="43">
        <v>38.090000000000003</v>
      </c>
      <c r="S16" s="40">
        <f>SUM(T16:U16)</f>
        <v>27.110000000000003</v>
      </c>
      <c r="T16" s="41">
        <v>0.67</v>
      </c>
      <c r="U16" s="43">
        <v>26.44</v>
      </c>
      <c r="V16" s="42"/>
      <c r="W16" s="42"/>
      <c r="X16" s="42" t="s">
        <v>38</v>
      </c>
      <c r="Y16" s="42"/>
      <c r="Z16" s="42"/>
    </row>
    <row r="17" spans="1:26" ht="30" customHeight="1">
      <c r="B17" s="5" t="s">
        <v>39</v>
      </c>
      <c r="G17" s="40">
        <f>SUM(H17:I17)</f>
        <v>35.838999999999999</v>
      </c>
      <c r="H17" s="41">
        <f>16265/1000</f>
        <v>16.265000000000001</v>
      </c>
      <c r="I17" s="41">
        <f>19574/1000</f>
        <v>19.574000000000002</v>
      </c>
      <c r="J17" s="40">
        <f>SUM(K17:L17)</f>
        <v>32.15</v>
      </c>
      <c r="K17" s="41">
        <v>17.55</v>
      </c>
      <c r="L17" s="43">
        <v>14.6</v>
      </c>
      <c r="M17" s="40">
        <f>SUM(N17:O17)</f>
        <v>26.57</v>
      </c>
      <c r="N17" s="41">
        <v>11.34</v>
      </c>
      <c r="O17" s="43">
        <v>15.23</v>
      </c>
      <c r="P17" s="40">
        <f>SUM(Q17:R17)</f>
        <v>30.88</v>
      </c>
      <c r="Q17" s="41">
        <v>14.27</v>
      </c>
      <c r="R17" s="43">
        <v>16.61</v>
      </c>
      <c r="S17" s="40">
        <f>SUM(T17:U17)</f>
        <v>30.36</v>
      </c>
      <c r="T17" s="41">
        <v>16.22</v>
      </c>
      <c r="U17" s="43">
        <v>14.14</v>
      </c>
      <c r="V17" s="42"/>
      <c r="W17" s="42"/>
      <c r="X17" s="42" t="s">
        <v>40</v>
      </c>
      <c r="Y17" s="42"/>
      <c r="Z17" s="42"/>
    </row>
    <row r="18" spans="1:26" ht="30" customHeight="1">
      <c r="B18" s="5" t="s">
        <v>41</v>
      </c>
      <c r="G18" s="40">
        <f>SUM(H18:I18)</f>
        <v>39.768999999999998</v>
      </c>
      <c r="H18" s="41">
        <f>17189/1000</f>
        <v>17.189</v>
      </c>
      <c r="I18" s="41">
        <f>22580/1000</f>
        <v>22.58</v>
      </c>
      <c r="J18" s="40">
        <f>SUM(K18:L18)</f>
        <v>44.81</v>
      </c>
      <c r="K18" s="41">
        <v>19.899999999999999</v>
      </c>
      <c r="L18" s="43">
        <v>24.91</v>
      </c>
      <c r="M18" s="40">
        <f>SUM(N18:O18)</f>
        <v>38.39</v>
      </c>
      <c r="N18" s="41">
        <v>14.86</v>
      </c>
      <c r="O18" s="43">
        <v>23.53</v>
      </c>
      <c r="P18" s="40">
        <f>SUM(Q18:R18)</f>
        <v>37.93</v>
      </c>
      <c r="Q18" s="41">
        <v>17.04</v>
      </c>
      <c r="R18" s="43">
        <v>20.89</v>
      </c>
      <c r="S18" s="40">
        <f>SUM(T18:U18)</f>
        <v>38.56</v>
      </c>
      <c r="T18" s="41">
        <v>18.86</v>
      </c>
      <c r="U18" s="43">
        <v>19.7</v>
      </c>
      <c r="V18" s="42"/>
      <c r="W18" s="42"/>
      <c r="X18" s="42" t="s">
        <v>42</v>
      </c>
      <c r="Y18" s="42"/>
      <c r="Z18" s="42"/>
    </row>
    <row r="19" spans="1:26" ht="6" customHeight="1">
      <c r="A19" s="3"/>
      <c r="B19" s="3"/>
      <c r="C19" s="3"/>
      <c r="D19" s="3"/>
      <c r="E19" s="3"/>
      <c r="F19" s="3"/>
      <c r="G19" s="47"/>
      <c r="H19" s="48"/>
      <c r="I19" s="49"/>
      <c r="J19" s="47"/>
      <c r="K19" s="48"/>
      <c r="L19" s="49"/>
      <c r="M19" s="3"/>
      <c r="N19" s="48"/>
      <c r="O19" s="3"/>
      <c r="P19" s="47"/>
      <c r="Q19" s="48"/>
      <c r="R19" s="49"/>
      <c r="S19" s="49"/>
      <c r="T19" s="49"/>
      <c r="U19" s="49"/>
      <c r="V19" s="3"/>
      <c r="W19" s="3"/>
      <c r="X19" s="3"/>
      <c r="Y19" s="3"/>
      <c r="Z19" s="3"/>
    </row>
    <row r="20" spans="1:26" ht="6" customHeight="1"/>
    <row r="21" spans="1:26" s="50" customFormat="1" ht="18.75" customHeight="1">
      <c r="D21" s="51" t="s">
        <v>43</v>
      </c>
      <c r="E21" s="50" t="s">
        <v>44</v>
      </c>
    </row>
    <row r="22" spans="1:26" s="50" customFormat="1" ht="18.75" customHeight="1">
      <c r="D22" s="51" t="s">
        <v>45</v>
      </c>
      <c r="E22" s="50" t="s">
        <v>46</v>
      </c>
    </row>
    <row r="23" spans="1:26" s="52" customFormat="1" ht="17.25" customHeight="1"/>
    <row r="24" spans="1:26" s="52" customFormat="1" ht="15.75" customHeight="1"/>
    <row r="25" spans="1:26" s="52" customFormat="1" ht="17.25" customHeight="1"/>
    <row r="26" spans="1:26" s="52" customFormat="1" ht="15.75" customHeight="1"/>
  </sheetData>
  <mergeCells count="17">
    <mergeCell ref="W9:Z9"/>
    <mergeCell ref="G6:I6"/>
    <mergeCell ref="J6:L6"/>
    <mergeCell ref="M6:O6"/>
    <mergeCell ref="P6:R6"/>
    <mergeCell ref="S6:U6"/>
    <mergeCell ref="A9:F9"/>
    <mergeCell ref="W3:Z3"/>
    <mergeCell ref="G4:R4"/>
    <mergeCell ref="S4:U4"/>
    <mergeCell ref="A5:F8"/>
    <mergeCell ref="G5:I5"/>
    <mergeCell ref="J5:L5"/>
    <mergeCell ref="M5:O5"/>
    <mergeCell ref="P5:R5"/>
    <mergeCell ref="S5:U5"/>
    <mergeCell ref="W5:Z8"/>
  </mergeCells>
  <pageMargins left="0.55118110236220474" right="0.11811023622047245" top="0.98425196850393704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</vt:lpstr>
      <vt:lpstr>'T-5.3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2012-11-27T04:48:38Z</dcterms:created>
  <dcterms:modified xsi:type="dcterms:W3CDTF">2012-11-27T04:48:47Z</dcterms:modified>
</cp:coreProperties>
</file>