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0.1 " sheetId="1" r:id="rId1"/>
  </sheets>
  <calcPr calcId="125725"/>
</workbook>
</file>

<file path=xl/calcChain.xml><?xml version="1.0" encoding="utf-8"?>
<calcChain xmlns="http://schemas.openxmlformats.org/spreadsheetml/2006/main">
  <c r="G27" i="1"/>
  <c r="F27"/>
  <c r="G26"/>
  <c r="F26"/>
  <c r="F23"/>
  <c r="E23"/>
  <c r="G23" s="1"/>
  <c r="F22"/>
  <c r="G22" s="1"/>
  <c r="E22"/>
  <c r="G19"/>
  <c r="F19"/>
  <c r="G18"/>
  <c r="F18"/>
  <c r="G15"/>
  <c r="F15"/>
  <c r="G12"/>
  <c r="F12"/>
  <c r="G9"/>
  <c r="F9"/>
  <c r="G6"/>
</calcChain>
</file>

<file path=xl/sharedStrings.xml><?xml version="1.0" encoding="utf-8"?>
<sst xmlns="http://schemas.openxmlformats.org/spreadsheetml/2006/main" count="52" uniqueCount="43">
  <si>
    <t>ตาราง</t>
  </si>
  <si>
    <t>ข้อมูลที่สำคัญของสถานประกอบการอุตสาหกรรมการผลิตที่ดำเนินการในรอบปี 2539 และ 2549</t>
  </si>
  <si>
    <t>TABLE</t>
  </si>
  <si>
    <t>PRINCIPAL DATA OF MANUFACTURING ESTABLISHMENTS WHICH THE OPERATION PERIOD WAS OF THE YEAR IN 1996 AND 2006</t>
  </si>
  <si>
    <t>รายการ</t>
  </si>
  <si>
    <r>
      <t>ปี 2539</t>
    </r>
    <r>
      <rPr>
        <vertAlign val="superscript"/>
        <sz val="13"/>
        <rFont val="AngsanaUPC"/>
        <family val="1"/>
      </rPr>
      <t>1/</t>
    </r>
  </si>
  <si>
    <r>
      <t>ปี 2549</t>
    </r>
    <r>
      <rPr>
        <vertAlign val="superscript"/>
        <sz val="13"/>
        <rFont val="AngsanaUPC"/>
        <family val="1"/>
      </rPr>
      <t>2/</t>
    </r>
  </si>
  <si>
    <t>ร้อยละของการเปลี่ยนแปลง</t>
  </si>
  <si>
    <t>Data  Items</t>
  </si>
  <si>
    <t>(1996)</t>
  </si>
  <si>
    <t>(2006)</t>
  </si>
  <si>
    <t>Percent change</t>
  </si>
  <si>
    <t xml:space="preserve"> จำนวนสถานประกอบการ (แห่ง)</t>
  </si>
  <si>
    <t>Number of establishments (Establishments)</t>
  </si>
  <si>
    <t>จำนวนคนทำงาน (คน)</t>
  </si>
  <si>
    <t>Number of persons engages (Persons)</t>
  </si>
  <si>
    <t>เฉลี่ยต่อสถานประกอบการ(คน)</t>
  </si>
  <si>
    <t xml:space="preserve">   Average per establishment (Persons)</t>
  </si>
  <si>
    <t>จำนวนลูกจ้าง (คน)</t>
  </si>
  <si>
    <t>Number of employees (Persons)</t>
  </si>
  <si>
    <t>เฉลี่ยต่อสถานประกอบการ (คน)</t>
  </si>
  <si>
    <t>ค่าตอบแทนแรงงาน (ล้านบาท)</t>
  </si>
  <si>
    <t>Remuneration (Million Baht)</t>
  </si>
  <si>
    <t>เฉลี่ยต่อคนต่อปี (บาท)</t>
  </si>
  <si>
    <t xml:space="preserve">   Average annual per employee (Baht)</t>
  </si>
  <si>
    <t>มูลค่าผลผลิต (ล้านบาท)</t>
  </si>
  <si>
    <t>Value of gross output (Million Baht)</t>
  </si>
  <si>
    <t>เฉลี่ยต่อสถานประกอบการ (พันบาท)</t>
  </si>
  <si>
    <t xml:space="preserve">   Average per establishment (Thousand Baht)</t>
  </si>
  <si>
    <t>เฉลี่ยต่อคนทำงาน (พันบาท)</t>
  </si>
  <si>
    <t xml:space="preserve">   Average per person (Thousand Baht)</t>
  </si>
  <si>
    <t>ค่าใช้จ่ายขั้นกลาง (ล้านบาท)</t>
  </si>
  <si>
    <t>Intermediate consumption (Million Baht)</t>
  </si>
  <si>
    <t>มูลค่าเพิ่ม (ล้านบาท)</t>
  </si>
  <si>
    <t>Value added (Million Baht)</t>
  </si>
  <si>
    <t>1/</t>
  </si>
  <si>
    <t xml:space="preserve">สำมะโนอุตสาหกรรม พ.ศ. 2540 จังหวัดอุบลราชธานี : สถานประกอบการอุตสาหกรรมการผลิตที่มีคนทำงาน 10 คนขึ้นไป  </t>
  </si>
  <si>
    <t xml:space="preserve">The 1997 industrial census :Ubon Ratchathani Provincial : manufacturing  establishments with 10 persons engaged or more. </t>
  </si>
  <si>
    <t>2/</t>
  </si>
  <si>
    <t xml:space="preserve">สำมะโนอุตสาหกรรม พ.ศ. 2550 จังหวัดอุบลราชธานี  เฉพาะสถานประกอบการอุตสาหกรรมการผลิตที่มีคนทำงาน 11 คนขึ้นไป  </t>
  </si>
  <si>
    <t xml:space="preserve">The 2007 industrial census : Ubon Ratchathani Provincial : manufacturing  establishments with 10 persons engaged or more. </t>
  </si>
  <si>
    <t xml:space="preserve">    ที่มา:   สำมะโนอุตสาหกรรม พ.ศ. 2540 และ 2550 จังหวัดอุบลราชธานี  สำนักงานสถิติแห่งชาติ</t>
  </si>
  <si>
    <t>Source:   The 1997 and 2007 Industrial census  Ubon Ratchathani Provincial, National Statistical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</si>
</sst>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(* #,##0.00_);_(* \(#,##0.00\);_(* &quot;-&quot;??_);_(@_)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vertAlign val="superscript"/>
      <sz val="13"/>
      <name val="AngsanaUPC"/>
      <family val="1"/>
    </font>
    <font>
      <sz val="14"/>
      <name val="Cordia New"/>
      <family val="2"/>
    </font>
    <font>
      <b/>
      <sz val="13"/>
      <name val="AngsanaUPC"/>
      <family val="1"/>
    </font>
    <font>
      <sz val="12.5"/>
      <name val="AngsanaUPC"/>
      <family val="1"/>
      <charset val="22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0" fillId="0" borderId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0" fontId="10" fillId="0" borderId="0"/>
    <xf numFmtId="0" fontId="12" fillId="0" borderId="0"/>
    <xf numFmtId="0" fontId="13" fillId="0" borderId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10" xfId="2" applyFont="1" applyBorder="1" applyAlignment="1">
      <alignment vertical="center"/>
    </xf>
    <xf numFmtId="0" fontId="8" fillId="0" borderId="11" xfId="2" applyFont="1" applyBorder="1" applyAlignment="1">
      <alignment vertical="center"/>
    </xf>
    <xf numFmtId="2" fontId="5" fillId="0" borderId="11" xfId="2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9" xfId="0" applyFont="1" applyBorder="1"/>
    <xf numFmtId="0" fontId="3" fillId="0" borderId="10" xfId="2" applyFont="1" applyBorder="1"/>
    <xf numFmtId="0" fontId="3" fillId="0" borderId="11" xfId="2" applyFont="1" applyBorder="1"/>
    <xf numFmtId="0" fontId="5" fillId="0" borderId="11" xfId="2" applyFont="1" applyBorder="1" applyAlignment="1">
      <alignment vertical="center"/>
    </xf>
    <xf numFmtId="0" fontId="3" fillId="0" borderId="10" xfId="0" applyFont="1" applyBorder="1"/>
    <xf numFmtId="0" fontId="5" fillId="0" borderId="9" xfId="0" applyFont="1" applyBorder="1"/>
    <xf numFmtId="0" fontId="5" fillId="0" borderId="10" xfId="2" applyFont="1" applyBorder="1"/>
    <xf numFmtId="187" fontId="5" fillId="0" borderId="11" xfId="1" applyNumberFormat="1" applyFont="1" applyBorder="1"/>
    <xf numFmtId="43" fontId="5" fillId="0" borderId="11" xfId="1" applyFont="1" applyBorder="1" applyAlignment="1">
      <alignment vertical="center"/>
    </xf>
    <xf numFmtId="0" fontId="5" fillId="0" borderId="10" xfId="0" applyFont="1" applyBorder="1"/>
    <xf numFmtId="0" fontId="3" fillId="0" borderId="10" xfId="2" applyFont="1" applyBorder="1" applyAlignment="1">
      <alignment horizontal="right"/>
    </xf>
    <xf numFmtId="187" fontId="5" fillId="0" borderId="10" xfId="1" applyNumberFormat="1" applyFont="1" applyBorder="1"/>
    <xf numFmtId="188" fontId="5" fillId="0" borderId="10" xfId="1" applyNumberFormat="1" applyFont="1" applyBorder="1"/>
    <xf numFmtId="188" fontId="5" fillId="0" borderId="11" xfId="1" applyNumberFormat="1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/>
    <xf numFmtId="0" fontId="9" fillId="0" borderId="0" xfId="0" applyFont="1"/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0" fontId="9" fillId="0" borderId="0" xfId="0" applyFont="1" applyBorder="1"/>
    <xf numFmtId="0" fontId="9" fillId="0" borderId="0" xfId="3" quotePrefix="1" applyFont="1" applyAlignment="1">
      <alignment horizontal="center" vertical="center"/>
    </xf>
  </cellXfs>
  <cellStyles count="11">
    <cellStyle name="Comma" xfId="1" builtinId="3"/>
    <cellStyle name="Comma 2" xfId="4"/>
    <cellStyle name="Comma 3" xfId="5"/>
    <cellStyle name="Comma 4" xfId="6"/>
    <cellStyle name="Enghead" xfId="7"/>
    <cellStyle name="Normal" xfId="0" builtinId="0"/>
    <cellStyle name="Normal 2" xfId="3"/>
    <cellStyle name="Normal 3" xfId="8"/>
    <cellStyle name="Normal 4" xfId="2"/>
    <cellStyle name="Thaihead" xfId="9"/>
    <cellStyle name="ปกติ_สถิติการเกษตร1.xlw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18</xdr:row>
      <xdr:rowOff>66675</xdr:rowOff>
    </xdr:from>
    <xdr:to>
      <xdr:col>11</xdr:col>
      <xdr:colOff>0</xdr:colOff>
      <xdr:row>32</xdr:row>
      <xdr:rowOff>200025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8905875" y="3609975"/>
          <a:ext cx="276225" cy="262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Calibri"/>
            </a:rPr>
            <a:t>                               สถิติอุตสาหกรรม</a:t>
          </a:r>
        </a:p>
      </xdr:txBody>
    </xdr:sp>
    <xdr:clientData/>
  </xdr:twoCellAnchor>
  <xdr:twoCellAnchor>
    <xdr:from>
      <xdr:col>11</xdr:col>
      <xdr:colOff>85725</xdr:colOff>
      <xdr:row>0</xdr:row>
      <xdr:rowOff>0</xdr:rowOff>
    </xdr:from>
    <xdr:to>
      <xdr:col>12</xdr:col>
      <xdr:colOff>114300</xdr:colOff>
      <xdr:row>35</xdr:row>
      <xdr:rowOff>38100</xdr:rowOff>
    </xdr:to>
    <xdr:grpSp>
      <xdr:nvGrpSpPr>
        <xdr:cNvPr id="3" name="Group 10"/>
        <xdr:cNvGrpSpPr>
          <a:grpSpLocks/>
        </xdr:cNvGrpSpPr>
      </xdr:nvGrpSpPr>
      <xdr:grpSpPr bwMode="auto">
        <a:xfrm>
          <a:off x="9274549" y="0"/>
          <a:ext cx="633692" cy="6784041"/>
          <a:chOff x="9439275" y="0"/>
          <a:chExt cx="636272" cy="675031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10214" y="1879836"/>
            <a:ext cx="465333" cy="44907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สถิติอุตสาหกรรม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439275" y="6351566"/>
            <a:ext cx="588789" cy="3987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143</a:t>
            </a:r>
          </a:p>
        </xdr:txBody>
      </xdr:sp>
      <xdr:cxnSp macro="">
        <xdr:nvCxnSpPr>
          <xdr:cNvPr id="6" name="Straight Connector 9"/>
          <xdr:cNvCxnSpPr>
            <a:cxnSpLocks noChangeShapeType="1"/>
          </xdr:cNvCxnSpPr>
        </xdr:nvCxnSpPr>
        <xdr:spPr bwMode="auto">
          <a:xfrm rot="5400000">
            <a:off x="6533027" y="3169135"/>
            <a:ext cx="6372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35"/>
  <sheetViews>
    <sheetView showGridLines="0" tabSelected="1" zoomScale="85" zoomScaleNormal="85" workbookViewId="0">
      <selection activeCell="S37" sqref="S37"/>
    </sheetView>
  </sheetViews>
  <sheetFormatPr defaultRowHeight="21"/>
  <cols>
    <col min="1" max="1" width="1.7109375" style="43" customWidth="1"/>
    <col min="2" max="2" width="6" style="43" customWidth="1"/>
    <col min="3" max="3" width="4.7109375" style="43" customWidth="1"/>
    <col min="4" max="4" width="27.7109375" style="43" customWidth="1"/>
    <col min="5" max="5" width="15.85546875" style="43" customWidth="1"/>
    <col min="6" max="6" width="14.42578125" style="43" customWidth="1"/>
    <col min="7" max="7" width="21.42578125" style="43" customWidth="1"/>
    <col min="8" max="8" width="1.7109375" style="43" customWidth="1"/>
    <col min="9" max="9" width="37.7109375" style="43" customWidth="1"/>
    <col min="10" max="10" width="2.28515625" style="6" customWidth="1"/>
    <col min="11" max="11" width="4.140625" style="6" customWidth="1"/>
    <col min="12" max="16384" width="9.140625" style="6"/>
  </cols>
  <sheetData>
    <row r="1" spans="1:10" s="3" customFormat="1">
      <c r="A1" s="1"/>
      <c r="B1" s="1" t="s">
        <v>0</v>
      </c>
      <c r="C1" s="2">
        <v>10.1</v>
      </c>
      <c r="D1" s="1" t="s">
        <v>1</v>
      </c>
      <c r="E1" s="1"/>
      <c r="F1" s="1"/>
      <c r="G1" s="1"/>
      <c r="H1" s="1"/>
      <c r="I1" s="1"/>
    </row>
    <row r="2" spans="1:10" s="5" customFormat="1">
      <c r="A2" s="4"/>
      <c r="B2" s="4" t="s">
        <v>2</v>
      </c>
      <c r="C2" s="2">
        <v>10.1</v>
      </c>
      <c r="D2" s="4" t="s">
        <v>3</v>
      </c>
      <c r="E2" s="4"/>
      <c r="F2" s="4"/>
      <c r="G2" s="4"/>
      <c r="H2" s="4"/>
      <c r="I2" s="4"/>
    </row>
    <row r="3" spans="1:10" ht="3" customHeight="1">
      <c r="A3" s="6"/>
      <c r="B3" s="6"/>
      <c r="C3" s="6"/>
      <c r="D3" s="6"/>
      <c r="E3" s="6"/>
      <c r="F3" s="6"/>
      <c r="G3" s="6"/>
      <c r="H3" s="6"/>
      <c r="I3" s="6"/>
    </row>
    <row r="4" spans="1:10" s="12" customFormat="1" ht="21" customHeight="1">
      <c r="A4" s="7" t="s">
        <v>4</v>
      </c>
      <c r="B4" s="7"/>
      <c r="C4" s="7"/>
      <c r="D4" s="8"/>
      <c r="E4" s="9" t="s">
        <v>5</v>
      </c>
      <c r="F4" s="10" t="s">
        <v>6</v>
      </c>
      <c r="G4" s="9" t="s">
        <v>7</v>
      </c>
      <c r="H4" s="9"/>
      <c r="I4" s="7" t="s">
        <v>8</v>
      </c>
      <c r="J4" s="11"/>
    </row>
    <row r="5" spans="1:10" s="12" customFormat="1" ht="21" customHeight="1">
      <c r="A5" s="13"/>
      <c r="B5" s="13"/>
      <c r="C5" s="13"/>
      <c r="D5" s="14"/>
      <c r="E5" s="15" t="s">
        <v>9</v>
      </c>
      <c r="F5" s="16" t="s">
        <v>10</v>
      </c>
      <c r="G5" s="17" t="s">
        <v>11</v>
      </c>
      <c r="H5" s="17"/>
      <c r="I5" s="13"/>
      <c r="J5" s="11"/>
    </row>
    <row r="6" spans="1:10" s="25" customFormat="1" ht="27" customHeight="1">
      <c r="A6" s="18" t="s">
        <v>12</v>
      </c>
      <c r="B6" s="18"/>
      <c r="C6" s="18"/>
      <c r="D6" s="19"/>
      <c r="E6" s="20">
        <v>215</v>
      </c>
      <c r="F6" s="21">
        <v>387</v>
      </c>
      <c r="G6" s="22">
        <f>(F6-E6)/E6*100</f>
        <v>80</v>
      </c>
      <c r="H6" s="23"/>
      <c r="I6" s="24" t="s">
        <v>13</v>
      </c>
    </row>
    <row r="7" spans="1:10" s="5" customFormat="1" ht="18.75">
      <c r="A7" s="5" t="s">
        <v>14</v>
      </c>
      <c r="D7" s="26"/>
      <c r="E7" s="27"/>
      <c r="F7" s="28"/>
      <c r="G7" s="29"/>
      <c r="H7" s="30"/>
      <c r="I7" s="5" t="s">
        <v>15</v>
      </c>
    </row>
    <row r="8" spans="1:10" s="5" customFormat="1" ht="5.25" customHeight="1">
      <c r="D8" s="26"/>
      <c r="E8" s="27"/>
      <c r="F8" s="28"/>
      <c r="G8" s="29"/>
      <c r="H8" s="30"/>
    </row>
    <row r="9" spans="1:10" s="11" customFormat="1" ht="17.25" customHeight="1">
      <c r="B9" s="11" t="s">
        <v>16</v>
      </c>
      <c r="D9" s="31"/>
      <c r="E9" s="32">
        <v>32</v>
      </c>
      <c r="F9" s="33">
        <f>15367/F6</f>
        <v>39.708010335917315</v>
      </c>
      <c r="G9" s="34">
        <f t="shared" ref="G9:G23" si="0">(F9-E9)/E9*100</f>
        <v>24.087532299741611</v>
      </c>
      <c r="H9" s="35"/>
      <c r="I9" s="11" t="s">
        <v>17</v>
      </c>
    </row>
    <row r="10" spans="1:10" s="5" customFormat="1" ht="18.75">
      <c r="A10" s="5" t="s">
        <v>18</v>
      </c>
      <c r="D10" s="26"/>
      <c r="E10" s="27"/>
      <c r="F10" s="28"/>
      <c r="G10" s="34"/>
      <c r="H10" s="30"/>
      <c r="I10" s="5" t="s">
        <v>19</v>
      </c>
    </row>
    <row r="11" spans="1:10" s="5" customFormat="1" ht="5.25" customHeight="1">
      <c r="D11" s="26"/>
      <c r="E11" s="36"/>
      <c r="F11" s="28"/>
      <c r="G11" s="34"/>
      <c r="H11" s="30"/>
    </row>
    <row r="12" spans="1:10" s="11" customFormat="1" ht="17.25" customHeight="1">
      <c r="B12" s="11" t="s">
        <v>20</v>
      </c>
      <c r="D12" s="31"/>
      <c r="E12" s="32">
        <v>31</v>
      </c>
      <c r="F12" s="33">
        <f>14741/F6</f>
        <v>38.090439276485789</v>
      </c>
      <c r="G12" s="34">
        <f t="shared" si="0"/>
        <v>22.872384762857383</v>
      </c>
      <c r="H12" s="35"/>
      <c r="I12" s="11" t="s">
        <v>17</v>
      </c>
    </row>
    <row r="13" spans="1:10" s="5" customFormat="1" ht="18.75">
      <c r="A13" s="5" t="s">
        <v>21</v>
      </c>
      <c r="D13" s="26"/>
      <c r="E13" s="27"/>
      <c r="F13" s="28"/>
      <c r="G13" s="34"/>
      <c r="H13" s="30"/>
      <c r="I13" s="5" t="s">
        <v>22</v>
      </c>
    </row>
    <row r="14" spans="1:10" s="5" customFormat="1" ht="5.25" customHeight="1">
      <c r="D14" s="26"/>
      <c r="E14" s="27"/>
      <c r="F14" s="28"/>
      <c r="G14" s="34"/>
      <c r="H14" s="30"/>
    </row>
    <row r="15" spans="1:10" s="11" customFormat="1" ht="17.25" customHeight="1">
      <c r="B15" s="11" t="s">
        <v>23</v>
      </c>
      <c r="D15" s="31"/>
      <c r="E15" s="37">
        <v>34139</v>
      </c>
      <c r="F15" s="33">
        <f>880259341/15367</f>
        <v>57282.445565172122</v>
      </c>
      <c r="G15" s="34">
        <f t="shared" si="0"/>
        <v>67.791808679727353</v>
      </c>
      <c r="H15" s="35"/>
      <c r="I15" s="11" t="s">
        <v>24</v>
      </c>
    </row>
    <row r="16" spans="1:10" s="5" customFormat="1" ht="18.75">
      <c r="A16" s="5" t="s">
        <v>25</v>
      </c>
      <c r="D16" s="26"/>
      <c r="E16" s="27"/>
      <c r="F16" s="28"/>
      <c r="G16" s="34"/>
      <c r="H16" s="30"/>
      <c r="I16" s="5" t="s">
        <v>26</v>
      </c>
    </row>
    <row r="17" spans="1:9" s="5" customFormat="1" ht="5.25" customHeight="1">
      <c r="D17" s="26"/>
      <c r="E17" s="27"/>
      <c r="F17" s="28"/>
      <c r="G17" s="34"/>
      <c r="H17" s="30"/>
    </row>
    <row r="18" spans="1:9" s="11" customFormat="1" ht="17.25" customHeight="1">
      <c r="B18" s="11" t="s">
        <v>27</v>
      </c>
      <c r="D18" s="31"/>
      <c r="E18" s="38">
        <v>19362.599999999999</v>
      </c>
      <c r="F18" s="39">
        <f>6276484529/F6/1000</f>
        <v>16218.306276485788</v>
      </c>
      <c r="G18" s="34">
        <f t="shared" si="0"/>
        <v>-16.239005730192282</v>
      </c>
      <c r="H18" s="35"/>
      <c r="I18" s="11" t="s">
        <v>28</v>
      </c>
    </row>
    <row r="19" spans="1:9" s="11" customFormat="1" ht="17.25" customHeight="1">
      <c r="B19" s="11" t="s">
        <v>29</v>
      </c>
      <c r="D19" s="31"/>
      <c r="E19" s="32">
        <v>592.9</v>
      </c>
      <c r="F19" s="39">
        <f>6276484529/15367/1000</f>
        <v>408.43915722001691</v>
      </c>
      <c r="G19" s="34">
        <f t="shared" si="0"/>
        <v>-31.111628062064948</v>
      </c>
      <c r="H19" s="35"/>
      <c r="I19" s="11" t="s">
        <v>30</v>
      </c>
    </row>
    <row r="20" spans="1:9" s="5" customFormat="1" ht="18.75">
      <c r="A20" s="5" t="s">
        <v>31</v>
      </c>
      <c r="D20" s="26"/>
      <c r="E20" s="27"/>
      <c r="F20" s="28"/>
      <c r="G20" s="34"/>
      <c r="H20" s="30"/>
      <c r="I20" s="5" t="s">
        <v>32</v>
      </c>
    </row>
    <row r="21" spans="1:9" s="5" customFormat="1" ht="5.25" customHeight="1">
      <c r="D21" s="26"/>
      <c r="E21" s="27"/>
      <c r="F21" s="28"/>
      <c r="G21" s="34"/>
      <c r="H21" s="30"/>
    </row>
    <row r="22" spans="1:9" s="11" customFormat="1" ht="17.25" customHeight="1">
      <c r="B22" s="11" t="s">
        <v>27</v>
      </c>
      <c r="D22" s="31"/>
      <c r="E22" s="38">
        <f>2659883.5/215</f>
        <v>12371.551162790698</v>
      </c>
      <c r="F22" s="39">
        <f>4677316036/387/1000</f>
        <v>12086.087948320413</v>
      </c>
      <c r="G22" s="34">
        <f t="shared" si="0"/>
        <v>-2.3074165132086115</v>
      </c>
      <c r="H22" s="35"/>
      <c r="I22" s="11" t="s">
        <v>28</v>
      </c>
    </row>
    <row r="23" spans="1:9" s="11" customFormat="1" ht="17.25" customHeight="1">
      <c r="B23" s="11" t="s">
        <v>29</v>
      </c>
      <c r="D23" s="31"/>
      <c r="E23" s="38">
        <f>2659883.5/7039</f>
        <v>377.87803665293364</v>
      </c>
      <c r="F23" s="39">
        <f>4677316036/15367/1000</f>
        <v>304.37405062796904</v>
      </c>
      <c r="G23" s="34">
        <f t="shared" si="0"/>
        <v>-19.451775148412548</v>
      </c>
      <c r="H23" s="35"/>
      <c r="I23" s="11" t="s">
        <v>30</v>
      </c>
    </row>
    <row r="24" spans="1:9" s="5" customFormat="1" ht="18.75">
      <c r="A24" s="5" t="s">
        <v>33</v>
      </c>
      <c r="D24" s="26"/>
      <c r="E24" s="27"/>
      <c r="F24" s="28"/>
      <c r="G24" s="34"/>
      <c r="H24" s="30"/>
      <c r="I24" s="5" t="s">
        <v>34</v>
      </c>
    </row>
    <row r="25" spans="1:9" s="5" customFormat="1" ht="5.25" customHeight="1">
      <c r="D25" s="26"/>
      <c r="E25" s="27"/>
      <c r="F25" s="28"/>
      <c r="G25" s="34"/>
      <c r="H25" s="30"/>
    </row>
    <row r="26" spans="1:9" s="11" customFormat="1" ht="17.25" customHeight="1">
      <c r="B26" s="11" t="s">
        <v>27</v>
      </c>
      <c r="D26" s="31"/>
      <c r="E26" s="38">
        <v>11479.1</v>
      </c>
      <c r="F26" s="39">
        <f>1599168493/387/1000</f>
        <v>4132.2183281653743</v>
      </c>
      <c r="G26" s="34">
        <f>(F26-E26)/E26*100</f>
        <v>-64.002244704154734</v>
      </c>
      <c r="H26" s="35"/>
      <c r="I26" s="11" t="s">
        <v>28</v>
      </c>
    </row>
    <row r="27" spans="1:9" s="11" customFormat="1" ht="17.25" customHeight="1">
      <c r="B27" s="11" t="s">
        <v>29</v>
      </c>
      <c r="D27" s="31"/>
      <c r="E27" s="32">
        <v>351.5</v>
      </c>
      <c r="F27" s="39">
        <f>1599168493/15367/1000</f>
        <v>104.0651065920479</v>
      </c>
      <c r="G27" s="34">
        <f>(F27-E27)/E27*100</f>
        <v>-70.393995279644983</v>
      </c>
      <c r="H27" s="35"/>
      <c r="I27" s="11" t="s">
        <v>30</v>
      </c>
    </row>
    <row r="28" spans="1:9" ht="3" customHeight="1">
      <c r="A28" s="40"/>
      <c r="B28" s="40"/>
      <c r="C28" s="40"/>
      <c r="D28" s="41"/>
      <c r="E28" s="42"/>
      <c r="F28" s="42"/>
      <c r="G28" s="42"/>
      <c r="H28" s="42"/>
      <c r="I28" s="40"/>
    </row>
    <row r="29" spans="1:9" ht="3" customHeight="1"/>
    <row r="30" spans="1:9" s="47" customFormat="1" ht="18.75">
      <c r="A30" s="44"/>
      <c r="B30" s="45" t="s">
        <v>35</v>
      </c>
      <c r="C30" s="46" t="s">
        <v>36</v>
      </c>
      <c r="D30" s="46"/>
      <c r="E30" s="44"/>
      <c r="F30" s="44"/>
      <c r="G30" s="44"/>
      <c r="H30" s="44"/>
      <c r="I30" s="44"/>
    </row>
    <row r="31" spans="1:9" s="47" customFormat="1" ht="18.75">
      <c r="A31" s="44"/>
      <c r="B31" s="48"/>
      <c r="C31" s="46" t="s">
        <v>37</v>
      </c>
      <c r="D31" s="46"/>
      <c r="E31" s="44"/>
      <c r="F31" s="44"/>
      <c r="G31" s="44"/>
      <c r="H31" s="44"/>
      <c r="I31" s="44"/>
    </row>
    <row r="32" spans="1:9" s="47" customFormat="1" ht="18.75">
      <c r="A32" s="44"/>
      <c r="B32" s="45" t="s">
        <v>38</v>
      </c>
      <c r="C32" s="46" t="s">
        <v>39</v>
      </c>
      <c r="D32" s="46"/>
      <c r="E32" s="44"/>
      <c r="F32" s="44"/>
      <c r="G32" s="44"/>
      <c r="H32" s="44"/>
      <c r="I32" s="44"/>
    </row>
    <row r="33" spans="1:9" s="47" customFormat="1" ht="18.75">
      <c r="A33" s="44"/>
      <c r="B33" s="48"/>
      <c r="C33" s="46" t="s">
        <v>40</v>
      </c>
      <c r="D33" s="46"/>
      <c r="E33" s="44"/>
      <c r="F33" s="44"/>
      <c r="G33" s="44"/>
      <c r="H33" s="44"/>
      <c r="I33" s="44"/>
    </row>
    <row r="34" spans="1:9" s="47" customFormat="1" ht="18" customHeight="1">
      <c r="A34" s="44"/>
      <c r="B34" s="44" t="s">
        <v>41</v>
      </c>
      <c r="C34" s="44"/>
      <c r="D34" s="44"/>
      <c r="E34" s="44"/>
      <c r="F34" s="44"/>
      <c r="G34" s="44"/>
      <c r="H34" s="44"/>
      <c r="I34" s="44"/>
    </row>
    <row r="35" spans="1:9" s="47" customFormat="1" ht="18" customHeight="1">
      <c r="A35" s="44"/>
      <c r="B35" s="44" t="s">
        <v>42</v>
      </c>
      <c r="C35" s="44"/>
      <c r="D35" s="44"/>
      <c r="E35" s="44"/>
      <c r="F35" s="44"/>
      <c r="G35" s="44"/>
      <c r="H35" s="44"/>
      <c r="I35" s="44"/>
    </row>
  </sheetData>
  <mergeCells count="3">
    <mergeCell ref="A4:D5"/>
    <mergeCell ref="I4:I5"/>
    <mergeCell ref="A6:D6"/>
  </mergeCells>
  <pageMargins left="0.55118110236220474" right="0.35433070866141736" top="0.7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T-10.1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2014-04-08T02:39:19Z</dcterms:created>
  <dcterms:modified xsi:type="dcterms:W3CDTF">2014-04-08T02:39:21Z</dcterms:modified>
</cp:coreProperties>
</file>