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1.1" sheetId="1" r:id="rId1"/>
  </sheets>
  <calcPr calcId="125725"/>
</workbook>
</file>

<file path=xl/calcChain.xml><?xml version="1.0" encoding="utf-8"?>
<calcChain xmlns="http://schemas.openxmlformats.org/spreadsheetml/2006/main">
  <c r="K19" i="1"/>
  <c r="G19" s="1"/>
  <c r="K18"/>
  <c r="G18" s="1"/>
  <c r="K17"/>
  <c r="G17" s="1"/>
  <c r="K16"/>
  <c r="G16" s="1"/>
  <c r="K15"/>
  <c r="G15" s="1"/>
  <c r="K14"/>
  <c r="G14" s="1"/>
  <c r="K13"/>
  <c r="G13" s="1"/>
  <c r="K12"/>
  <c r="G12" s="1"/>
  <c r="K11"/>
  <c r="G11" s="1"/>
  <c r="K10"/>
  <c r="G10" s="1"/>
  <c r="J9"/>
  <c r="I9"/>
  <c r="H9"/>
  <c r="E9"/>
  <c r="G9" l="1"/>
  <c r="K9"/>
</calcChain>
</file>

<file path=xl/sharedStrings.xml><?xml version="1.0" encoding="utf-8"?>
<sst xmlns="http://schemas.openxmlformats.org/spreadsheetml/2006/main" count="61" uniqueCount="55">
  <si>
    <t>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</si>
  <si>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2554</t>
  </si>
  <si>
    <t>TABLE</t>
  </si>
  <si>
    <t>NUMBER OF CONSUMERS  AND ELECTRICITY SALES BY TYPE OF CONSUMERS AND DISTRICT : FISCAL YEAR 2011</t>
  </si>
  <si>
    <t>อำเภอ</t>
  </si>
  <si>
    <t>จำนวนผู้ใช้ไฟฟ้า</t>
  </si>
  <si>
    <t>การจำหน่ายกระแสไฟฟ้า (กิโลวัตต์/ชั่วโมง)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</si>
  <si>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</si>
  <si>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</si>
  <si>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</si>
  <si>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</si>
  <si>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</si>
  <si>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รวม</t>
  </si>
  <si>
    <t>ที่อยู่อาศัย</t>
  </si>
  <si>
    <t>อุตสาหกรรม</t>
  </si>
  <si>
    <t>และสาธารณะ</t>
  </si>
  <si>
    <t>อื่น ๆ</t>
  </si>
  <si>
    <t>consumers</t>
  </si>
  <si>
    <t>Total</t>
  </si>
  <si>
    <t>Residential</t>
  </si>
  <si>
    <t xml:space="preserve">Business and </t>
  </si>
  <si>
    <t>Government office</t>
  </si>
  <si>
    <t>Others</t>
  </si>
  <si>
    <t>(Persons)</t>
  </si>
  <si>
    <t>industry</t>
  </si>
  <si>
    <t>and public utility</t>
  </si>
  <si>
    <t>ยอดรวม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</si>
  <si>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</si>
  <si>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</si>
  <si>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</si>
  <si>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</si>
  <si>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</si>
  <si>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</si>
  <si>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</si>
  <si>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</si>
  <si>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</si>
  <si>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</si>
  <si>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</si>
  <si>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</si>
  <si>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</si>
  <si>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</si>
  <si>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</si>
  <si>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</si>
  <si>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</si>
  <si>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</si>
  <si>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</si>
  <si>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</si>
  <si>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r>
      <t xml:space="preserve">อำเภอศรีนครินทร์ </t>
    </r>
    <r>
      <rPr>
        <vertAlign val="superscript"/>
        <sz val="14"/>
        <rFont val="TH SarabunPSK"/>
        <family val="2"/>
      </rPr>
      <t>1/</t>
    </r>
  </si>
  <si>
    <t>-</t>
  </si>
  <si>
    <r>
      <t xml:space="preserve"> Srinagarindra District </t>
    </r>
    <r>
      <rPr>
        <vertAlign val="superscript"/>
        <sz val="14"/>
        <rFont val="TH SarabunPSK"/>
        <family val="2"/>
      </rPr>
      <t>1/</t>
    </r>
  </si>
  <si>
    <r>
      <t xml:space="preserve">                              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  ข้อมูลรวมกับอำเภอเมืองพัทลุง</t>
    </r>
  </si>
  <si>
    <r>
      <t xml:space="preserve">   </t>
    </r>
    <r>
      <rPr>
        <vertAlign val="superscript"/>
        <sz val="12"/>
        <rFont val="TH SarabunPSK"/>
        <family val="2"/>
      </rPr>
      <t xml:space="preserve">1/ </t>
    </r>
    <r>
      <rPr>
        <sz val="12"/>
        <rFont val="TH SarabunPSK"/>
        <family val="2"/>
      </rPr>
      <t xml:space="preserve">   ข้อมูลรวมกับอำเภอเมืองพัทลุง</t>
    </r>
  </si>
  <si>
    <r>
      <t xml:space="preserve">            </t>
    </r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   Included in  Amphoe Mueang Phatthalung</t>
    </r>
  </si>
  <si>
    <t xml:space="preserve">    ที่มา :   การไฟฟ้าส่วนภูมิภาคจังหวัดพัทลุง</t>
  </si>
  <si>
    <t>Source :   Phatthalung Provincial  Electricity  Authority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</si>
</sst>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#,##0____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43" fontId="5" fillId="0" borderId="10" xfId="1" applyNumberFormat="1" applyFont="1" applyBorder="1"/>
    <xf numFmtId="43" fontId="5" fillId="0" borderId="4" xfId="1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/>
    <xf numFmtId="0" fontId="4" fillId="0" borderId="9" xfId="0" applyFont="1" applyBorder="1"/>
    <xf numFmtId="187" fontId="4" fillId="0" borderId="0" xfId="1" applyNumberFormat="1" applyFont="1" applyBorder="1"/>
    <xf numFmtId="43" fontId="4" fillId="0" borderId="10" xfId="1" applyNumberFormat="1" applyFont="1" applyBorder="1"/>
    <xf numFmtId="187" fontId="4" fillId="0" borderId="0" xfId="1" applyNumberFormat="1" applyFont="1"/>
    <xf numFmtId="43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4" fillId="0" borderId="11" xfId="0" applyFont="1" applyBorder="1"/>
    <xf numFmtId="189" fontId="4" fillId="0" borderId="1" xfId="1" applyNumberFormat="1" applyFont="1" applyBorder="1"/>
    <xf numFmtId="189" fontId="4" fillId="0" borderId="12" xfId="1" applyNumberFormat="1" applyFont="1" applyBorder="1"/>
    <xf numFmtId="190" fontId="4" fillId="0" borderId="0" xfId="0" applyNumberFormat="1" applyFont="1" applyBorder="1"/>
    <xf numFmtId="190" fontId="7" fillId="0" borderId="0" xfId="0" applyNumberFormat="1" applyFont="1" applyBorder="1"/>
    <xf numFmtId="190" fontId="5" fillId="0" borderId="0" xfId="0" applyNumberFormat="1" applyFont="1" applyBorder="1"/>
    <xf numFmtId="0" fontId="7" fillId="0" borderId="0" xfId="0" applyFont="1"/>
    <xf numFmtId="0" fontId="7" fillId="0" borderId="0" xfId="0" applyFont="1" applyBorder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20</xdr:row>
      <xdr:rowOff>0</xdr:rowOff>
    </xdr:from>
    <xdr:to>
      <xdr:col>13</xdr:col>
      <xdr:colOff>76200</xdr:colOff>
      <xdr:row>24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24975" y="5819775"/>
          <a:ext cx="247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showGridLines="0" tabSelected="1" workbookViewId="0">
      <selection activeCell="J15" sqref="J15"/>
    </sheetView>
  </sheetViews>
  <sheetFormatPr defaultRowHeight="18.75"/>
  <cols>
    <col min="1" max="1" width="1.85546875" style="7" customWidth="1"/>
    <col min="2" max="2" width="9.140625" style="7"/>
    <col min="3" max="3" width="7" style="7" customWidth="1"/>
    <col min="4" max="4" width="2.85546875" style="7" customWidth="1"/>
    <col min="5" max="5" width="14.7109375" style="7" customWidth="1"/>
    <col min="6" max="6" width="1.85546875" style="7" customWidth="1"/>
    <col min="7" max="11" width="15.7109375" style="7" customWidth="1"/>
    <col min="12" max="12" width="3" style="7" customWidth="1"/>
    <col min="13" max="13" width="23.42578125" style="7" bestFit="1" customWidth="1"/>
    <col min="14" max="14" width="8.140625" style="6" customWidth="1"/>
    <col min="15" max="15" width="9.42578125" style="6" customWidth="1"/>
    <col min="16" max="16384" width="9.140625" style="6"/>
  </cols>
  <sheetData>
    <row r="1" spans="1:17" s="3" customFormat="1" ht="24" customHeigh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O1" s="4"/>
      <c r="P1" s="4"/>
      <c r="Q1" s="4"/>
    </row>
    <row r="2" spans="1:17" s="3" customFormat="1" ht="21">
      <c r="A2" s="1"/>
      <c r="B2" s="1" t="s">
        <v>2</v>
      </c>
      <c r="C2" s="2">
        <v>11.1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O2" s="4"/>
      <c r="P2" s="4"/>
      <c r="Q2" s="4"/>
    </row>
    <row r="3" spans="1:17" ht="5.2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" ht="24" customHeight="1">
      <c r="A4" s="8" t="s">
        <v>4</v>
      </c>
      <c r="B4" s="9"/>
      <c r="C4" s="9"/>
      <c r="D4" s="10"/>
      <c r="E4" s="11" t="s">
        <v>5</v>
      </c>
      <c r="F4" s="12"/>
      <c r="G4" s="13" t="s">
        <v>6</v>
      </c>
      <c r="H4" s="14"/>
      <c r="I4" s="14"/>
      <c r="J4" s="14"/>
      <c r="K4" s="15"/>
      <c r="L4" s="16"/>
      <c r="M4" s="17" t="s">
        <v>7</v>
      </c>
    </row>
    <row r="5" spans="1:17" ht="21" customHeight="1">
      <c r="A5" s="18"/>
      <c r="B5" s="18"/>
      <c r="C5" s="18"/>
      <c r="D5" s="19"/>
      <c r="E5" s="20" t="s">
        <v>8</v>
      </c>
      <c r="F5" s="20"/>
      <c r="G5" s="21"/>
      <c r="H5" s="21"/>
      <c r="I5" s="21" t="s">
        <v>9</v>
      </c>
      <c r="J5" s="21" t="s">
        <v>10</v>
      </c>
      <c r="K5" s="21"/>
      <c r="L5" s="22"/>
      <c r="M5" s="23"/>
    </row>
    <row r="6" spans="1:17" ht="21" customHeight="1">
      <c r="A6" s="18"/>
      <c r="B6" s="18"/>
      <c r="C6" s="18"/>
      <c r="D6" s="19"/>
      <c r="E6" s="20" t="s">
        <v>11</v>
      </c>
      <c r="F6" s="20"/>
      <c r="G6" s="24" t="s">
        <v>12</v>
      </c>
      <c r="H6" s="24" t="s">
        <v>13</v>
      </c>
      <c r="I6" s="24" t="s">
        <v>14</v>
      </c>
      <c r="J6" s="24" t="s">
        <v>15</v>
      </c>
      <c r="K6" s="24" t="s">
        <v>16</v>
      </c>
      <c r="L6" s="22"/>
      <c r="M6" s="23"/>
    </row>
    <row r="7" spans="1:17" ht="21" customHeight="1">
      <c r="A7" s="18"/>
      <c r="B7" s="18"/>
      <c r="C7" s="18"/>
      <c r="D7" s="19"/>
      <c r="E7" s="20" t="s">
        <v>17</v>
      </c>
      <c r="F7" s="20"/>
      <c r="G7" s="24" t="s">
        <v>18</v>
      </c>
      <c r="H7" s="24" t="s">
        <v>19</v>
      </c>
      <c r="I7" s="24" t="s">
        <v>20</v>
      </c>
      <c r="J7" s="24" t="s">
        <v>21</v>
      </c>
      <c r="K7" s="24" t="s">
        <v>22</v>
      </c>
      <c r="L7" s="22"/>
      <c r="M7" s="23"/>
    </row>
    <row r="8" spans="1:17" ht="21" customHeight="1">
      <c r="A8" s="25"/>
      <c r="B8" s="25"/>
      <c r="C8" s="25"/>
      <c r="D8" s="26"/>
      <c r="E8" s="27" t="s">
        <v>23</v>
      </c>
      <c r="F8" s="27"/>
      <c r="G8" s="28"/>
      <c r="H8" s="28"/>
      <c r="I8" s="28" t="s">
        <v>24</v>
      </c>
      <c r="J8" s="28" t="s">
        <v>25</v>
      </c>
      <c r="K8" s="28"/>
      <c r="L8" s="29"/>
      <c r="M8" s="30"/>
    </row>
    <row r="9" spans="1:17" s="38" customFormat="1" ht="27.75" customHeight="1">
      <c r="A9" s="31" t="s">
        <v>26</v>
      </c>
      <c r="B9" s="31"/>
      <c r="C9" s="31"/>
      <c r="D9" s="32"/>
      <c r="E9" s="33">
        <f>SUM(E10:E20)</f>
        <v>148422</v>
      </c>
      <c r="F9" s="33"/>
      <c r="G9" s="34">
        <f>SUM(G10:G19)</f>
        <v>363836609.04999995</v>
      </c>
      <c r="H9" s="34">
        <f>SUM(H10:H20)</f>
        <v>185869974.54000002</v>
      </c>
      <c r="I9" s="34">
        <f>SUM(I10:I19)</f>
        <v>127370788.02</v>
      </c>
      <c r="J9" s="34">
        <f>SUM(J10:J20)</f>
        <v>45940214.100000001</v>
      </c>
      <c r="K9" s="35">
        <f>SUM(K10:K20)</f>
        <v>4655632.3900000006</v>
      </c>
      <c r="L9" s="36"/>
      <c r="M9" s="37" t="s">
        <v>18</v>
      </c>
    </row>
    <row r="10" spans="1:17" ht="24.95" customHeight="1">
      <c r="A10" s="6"/>
      <c r="B10" s="39" t="s">
        <v>27</v>
      </c>
      <c r="C10" s="6"/>
      <c r="D10" s="40"/>
      <c r="E10" s="41">
        <v>50964</v>
      </c>
      <c r="F10" s="41"/>
      <c r="G10" s="42">
        <f>SUM(H10:K10)</f>
        <v>147628641.30999997</v>
      </c>
      <c r="H10" s="42">
        <v>68640593.739999995</v>
      </c>
      <c r="I10" s="42">
        <v>56606841.770000003</v>
      </c>
      <c r="J10" s="42">
        <v>19504143.73</v>
      </c>
      <c r="K10" s="42">
        <f>(952660.27+360159.2+1564242.6)</f>
        <v>2877062.0700000003</v>
      </c>
      <c r="M10" s="6" t="s">
        <v>28</v>
      </c>
    </row>
    <row r="11" spans="1:17" ht="24.95" customHeight="1">
      <c r="A11" s="6"/>
      <c r="B11" s="40" t="s">
        <v>29</v>
      </c>
      <c r="C11" s="6"/>
      <c r="D11" s="40"/>
      <c r="E11" s="43">
        <v>5831</v>
      </c>
      <c r="F11" s="43"/>
      <c r="G11" s="42">
        <f t="shared" ref="G11:G19" si="0">SUM(H11:K11)</f>
        <v>9910794</v>
      </c>
      <c r="H11" s="42">
        <v>6909158.9000000004</v>
      </c>
      <c r="I11" s="42">
        <v>1356164.67</v>
      </c>
      <c r="J11" s="42">
        <v>1535545.43</v>
      </c>
      <c r="K11" s="42">
        <f>(5932+103993)</f>
        <v>109925</v>
      </c>
      <c r="M11" s="6" t="s">
        <v>30</v>
      </c>
    </row>
    <row r="12" spans="1:17" ht="24.95" customHeight="1">
      <c r="A12" s="6"/>
      <c r="B12" s="40" t="s">
        <v>31</v>
      </c>
      <c r="C12" s="6"/>
      <c r="D12" s="40"/>
      <c r="E12" s="41">
        <v>11260</v>
      </c>
      <c r="F12" s="41"/>
      <c r="G12" s="42">
        <f t="shared" si="0"/>
        <v>21422732.75</v>
      </c>
      <c r="H12" s="42">
        <v>13435727.74</v>
      </c>
      <c r="I12" s="42">
        <v>4318929.97</v>
      </c>
      <c r="J12" s="42">
        <v>3540209.54</v>
      </c>
      <c r="K12" s="42">
        <f>(2160+8510+117195.5)</f>
        <v>127865.5</v>
      </c>
      <c r="M12" s="6" t="s">
        <v>32</v>
      </c>
    </row>
    <row r="13" spans="1:17" ht="24.95" customHeight="1">
      <c r="A13" s="6"/>
      <c r="B13" s="40" t="s">
        <v>33</v>
      </c>
      <c r="C13" s="6"/>
      <c r="D13" s="40"/>
      <c r="E13" s="41">
        <v>11728</v>
      </c>
      <c r="F13" s="41"/>
      <c r="G13" s="42">
        <f t="shared" si="0"/>
        <v>38875706.200000003</v>
      </c>
      <c r="H13" s="42">
        <v>14852096</v>
      </c>
      <c r="I13" s="42">
        <v>19242601.059999999</v>
      </c>
      <c r="J13" s="42">
        <v>4429469.3600000003</v>
      </c>
      <c r="K13" s="42">
        <f>(2359.58+54405+294775.2)</f>
        <v>351539.78</v>
      </c>
      <c r="M13" s="6" t="s">
        <v>34</v>
      </c>
    </row>
    <row r="14" spans="1:17" ht="24.95" customHeight="1">
      <c r="A14" s="6"/>
      <c r="B14" s="40" t="s">
        <v>35</v>
      </c>
      <c r="C14" s="6"/>
      <c r="D14" s="40"/>
      <c r="E14" s="41">
        <v>23863</v>
      </c>
      <c r="F14" s="41"/>
      <c r="G14" s="42">
        <f t="shared" si="0"/>
        <v>48919845.869999997</v>
      </c>
      <c r="H14" s="42">
        <v>27374619.98</v>
      </c>
      <c r="I14" s="42">
        <v>14200149.6</v>
      </c>
      <c r="J14" s="42">
        <v>6746210.1600000001</v>
      </c>
      <c r="K14" s="42">
        <f>(364275.63+64460+170130.5)</f>
        <v>598866.13</v>
      </c>
      <c r="M14" s="6" t="s">
        <v>36</v>
      </c>
    </row>
    <row r="15" spans="1:17" ht="24.95" customHeight="1">
      <c r="A15" s="6"/>
      <c r="B15" s="40" t="s">
        <v>37</v>
      </c>
      <c r="C15" s="6"/>
      <c r="D15" s="40"/>
      <c r="E15" s="41">
        <v>13206</v>
      </c>
      <c r="F15" s="41"/>
      <c r="G15" s="42">
        <f t="shared" si="0"/>
        <v>28610968.630000003</v>
      </c>
      <c r="H15" s="42">
        <v>15693562.07</v>
      </c>
      <c r="I15" s="42">
        <v>10034835.77</v>
      </c>
      <c r="J15" s="42">
        <v>2650056.7799999998</v>
      </c>
      <c r="K15" s="42">
        <f>(29686+202828.01)</f>
        <v>232514.01</v>
      </c>
      <c r="M15" s="6" t="s">
        <v>38</v>
      </c>
    </row>
    <row r="16" spans="1:17" ht="24.95" customHeight="1">
      <c r="A16" s="6"/>
      <c r="B16" s="40" t="s">
        <v>39</v>
      </c>
      <c r="C16" s="6"/>
      <c r="D16" s="40"/>
      <c r="E16" s="41">
        <v>6145</v>
      </c>
      <c r="F16" s="41"/>
      <c r="G16" s="42">
        <f t="shared" si="0"/>
        <v>10283798.390000001</v>
      </c>
      <c r="H16" s="42">
        <v>7331415</v>
      </c>
      <c r="I16" s="42">
        <v>2042302.9</v>
      </c>
      <c r="J16" s="42">
        <v>854244.49</v>
      </c>
      <c r="K16" s="42">
        <f>(9936+45900)</f>
        <v>55836</v>
      </c>
      <c r="M16" s="6" t="s">
        <v>40</v>
      </c>
    </row>
    <row r="17" spans="1:13" ht="24.95" customHeight="1">
      <c r="A17" s="6"/>
      <c r="B17" s="40" t="s">
        <v>41</v>
      </c>
      <c r="C17" s="6"/>
      <c r="D17" s="40"/>
      <c r="E17" s="41">
        <v>9802</v>
      </c>
      <c r="F17" s="41"/>
      <c r="G17" s="42">
        <f t="shared" si="0"/>
        <v>24673352.279999997</v>
      </c>
      <c r="H17" s="42">
        <v>12902882.109999999</v>
      </c>
      <c r="I17" s="42">
        <v>9001999.3599999994</v>
      </c>
      <c r="J17" s="42">
        <v>2628522.52</v>
      </c>
      <c r="K17" s="42">
        <f>(8160+131788.29)</f>
        <v>139948.29</v>
      </c>
      <c r="M17" s="6" t="s">
        <v>42</v>
      </c>
    </row>
    <row r="18" spans="1:13" ht="24.95" customHeight="1">
      <c r="A18" s="6"/>
      <c r="B18" s="40" t="s">
        <v>43</v>
      </c>
      <c r="C18" s="6"/>
      <c r="D18" s="40"/>
      <c r="E18" s="41">
        <v>5595</v>
      </c>
      <c r="F18" s="41"/>
      <c r="G18" s="42">
        <f t="shared" si="0"/>
        <v>10221847.01</v>
      </c>
      <c r="H18" s="42">
        <v>6578309</v>
      </c>
      <c r="I18" s="42">
        <v>1694437.25</v>
      </c>
      <c r="J18" s="42">
        <v>1884566.15</v>
      </c>
      <c r="K18" s="42">
        <f>(8201+56333.61)</f>
        <v>64534.61</v>
      </c>
      <c r="M18" s="6" t="s">
        <v>44</v>
      </c>
    </row>
    <row r="19" spans="1:13" ht="24.95" customHeight="1">
      <c r="A19" s="6"/>
      <c r="B19" s="40" t="s">
        <v>45</v>
      </c>
      <c r="C19" s="6"/>
      <c r="D19" s="40"/>
      <c r="E19" s="41">
        <v>10028</v>
      </c>
      <c r="F19" s="41"/>
      <c r="G19" s="42">
        <f t="shared" si="0"/>
        <v>23288922.610000003</v>
      </c>
      <c r="H19" s="42">
        <v>12151610</v>
      </c>
      <c r="I19" s="44">
        <v>8872525.6699999999</v>
      </c>
      <c r="J19" s="42">
        <v>2167245.94</v>
      </c>
      <c r="K19" s="42">
        <f>(6726+90815)</f>
        <v>97541</v>
      </c>
      <c r="M19" s="6" t="s">
        <v>46</v>
      </c>
    </row>
    <row r="20" spans="1:13" ht="24.95" customHeight="1">
      <c r="A20" s="6"/>
      <c r="B20" s="40" t="s">
        <v>47</v>
      </c>
      <c r="C20" s="6"/>
      <c r="D20" s="40"/>
      <c r="E20" s="45" t="s">
        <v>48</v>
      </c>
      <c r="F20" s="45"/>
      <c r="G20" s="44" t="s">
        <v>48</v>
      </c>
      <c r="H20" s="46" t="s">
        <v>48</v>
      </c>
      <c r="I20" s="46" t="s">
        <v>48</v>
      </c>
      <c r="J20" s="46" t="s">
        <v>48</v>
      </c>
      <c r="K20" s="46" t="s">
        <v>48</v>
      </c>
      <c r="M20" s="6" t="s">
        <v>49</v>
      </c>
    </row>
    <row r="21" spans="1:13" ht="5.25" customHeight="1">
      <c r="A21" s="5"/>
      <c r="B21" s="5"/>
      <c r="C21" s="5"/>
      <c r="D21" s="47"/>
      <c r="E21" s="48"/>
      <c r="F21" s="48"/>
      <c r="G21" s="49"/>
      <c r="H21" s="49"/>
      <c r="I21" s="49"/>
      <c r="J21" s="49"/>
      <c r="K21" s="49"/>
      <c r="L21" s="5"/>
      <c r="M21" s="5"/>
    </row>
    <row r="22" spans="1:13" ht="3" customHeight="1"/>
    <row r="23" spans="1:13" s="36" customFormat="1" ht="21.75">
      <c r="A23" s="38"/>
      <c r="B23" s="50"/>
      <c r="C23" s="50"/>
      <c r="D23" s="50" t="s">
        <v>50</v>
      </c>
      <c r="E23" s="51" t="s">
        <v>51</v>
      </c>
      <c r="G23" s="52"/>
      <c r="H23" s="52"/>
      <c r="I23" s="51" t="s">
        <v>52</v>
      </c>
    </row>
    <row r="24" spans="1:13" s="54" customFormat="1" ht="22.5" customHeight="1">
      <c r="A24" s="53"/>
      <c r="B24" s="53"/>
      <c r="C24" s="53"/>
      <c r="D24" s="53" t="s">
        <v>53</v>
      </c>
      <c r="E24" s="53"/>
      <c r="F24" s="53"/>
      <c r="G24" s="53"/>
      <c r="H24" s="53"/>
      <c r="I24" s="53" t="s">
        <v>54</v>
      </c>
      <c r="J24" s="53"/>
      <c r="K24" s="53"/>
      <c r="L24" s="53"/>
      <c r="M24" s="53"/>
    </row>
  </sheetData>
  <mergeCells count="3">
    <mergeCell ref="A4:D8"/>
    <mergeCell ref="M4:M8"/>
    <mergeCell ref="A9:D9"/>
  </mergeCells>
  <printOptions horizontalCentered="1"/>
  <pageMargins left="0.39370078740157483" right="0.35433070866141736" top="1.2204724409448819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2012-11-27T09:02:46Z</dcterms:created>
  <dcterms:modified xsi:type="dcterms:W3CDTF">2012-11-27T09:03:05Z</dcterms:modified>
</cp:coreProperties>
</file>