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1.1น.117" sheetId="1" r:id="rId1"/>
  </sheets>
  <definedNames>
    <definedName name="_xlnm.Print_Area" localSheetId="0">'T-11.1น.117'!$A$1:$R$28</definedName>
  </definedNames>
  <calcPr calcId="145621"/>
</workbook>
</file>

<file path=xl/calcChain.xml><?xml version="1.0" encoding="utf-8"?>
<calcChain xmlns="http://schemas.openxmlformats.org/spreadsheetml/2006/main">
  <c r="N20" i="1" l="1"/>
  <c r="L20" i="1"/>
  <c r="J20" i="1"/>
  <c r="H20" i="1"/>
  <c r="F20" i="1"/>
  <c r="E20" i="1"/>
  <c r="E9" i="1" s="1"/>
  <c r="F18" i="1"/>
  <c r="N17" i="1"/>
  <c r="L17" i="1"/>
  <c r="J17" i="1"/>
  <c r="H17" i="1"/>
  <c r="N16" i="1"/>
  <c r="J16" i="1"/>
  <c r="H16" i="1"/>
  <c r="N15" i="1"/>
  <c r="J15" i="1"/>
  <c r="F15" i="1" s="1"/>
  <c r="H15" i="1"/>
  <c r="N14" i="1"/>
  <c r="L14" i="1"/>
  <c r="J14" i="1"/>
  <c r="H14" i="1"/>
  <c r="F14" i="1"/>
  <c r="N13" i="1"/>
  <c r="L13" i="1"/>
  <c r="H13" i="1"/>
  <c r="F13" i="1"/>
  <c r="N12" i="1"/>
  <c r="L12" i="1"/>
  <c r="J12" i="1"/>
  <c r="H12" i="1"/>
  <c r="H9" i="1" s="1"/>
  <c r="F12" i="1"/>
  <c r="J9" i="1"/>
  <c r="I9" i="1"/>
  <c r="G9" i="1"/>
  <c r="N9" i="1" l="1"/>
  <c r="L9" i="1"/>
  <c r="F17" i="1"/>
  <c r="F16" i="1"/>
  <c r="F9" i="1" s="1"/>
</calcChain>
</file>

<file path=xl/sharedStrings.xml><?xml version="1.0" encoding="utf-8"?>
<sst xmlns="http://schemas.openxmlformats.org/spreadsheetml/2006/main" count="56" uniqueCount="53">
  <si>
    <t>ตาราง</t>
  </si>
  <si>
    <t>Table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</si>
  <si>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</si>
  <si>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</si>
  <si>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</si>
  <si>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</si>
  <si>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</si>
  <si>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</si>
  <si>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</si>
  <si>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</si>
  <si>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</si>
  <si>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</si>
  <si>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</si>
  <si>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</si>
  <si>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</si>
  <si>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</si>
  <si>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</si>
  <si>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</si>
  <si>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</si>
  <si>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</si>
  <si>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</si>
  <si>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</si>
  <si>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</si>
  <si>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</si>
  <si>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</si>
  <si>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</t>
  </si>
  <si>
    <t>Mueang District</t>
  </si>
  <si>
    <t>ชนแดน</t>
  </si>
  <si>
    <t>Chon Daen</t>
  </si>
  <si>
    <t>หล่มสัก</t>
  </si>
  <si>
    <t>Lom Sak</t>
  </si>
  <si>
    <t>หล่มเก่า</t>
  </si>
  <si>
    <t>-</t>
  </si>
  <si>
    <t>Lom Kao</t>
  </si>
  <si>
    <t xml:space="preserve">วิเชียรบุรี </t>
  </si>
  <si>
    <t xml:space="preserve">Wichian Buri </t>
  </si>
  <si>
    <t xml:space="preserve">ศรีเทพ </t>
  </si>
  <si>
    <t xml:space="preserve">Si Thep </t>
  </si>
  <si>
    <t xml:space="preserve">หนองไผ่ </t>
  </si>
  <si>
    <t xml:space="preserve">Nong Phai 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</si>
  <si>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</si>
  <si>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</si>
  <si>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</si>
  <si>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</si>
  <si>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</si>
  <si>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</si>
  <si>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</si>
  <si>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</si>
  <si>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การไฟฟ้าส่วนภูมิภาคจังหวัดเพชรบูรณ์</t>
  </si>
  <si>
    <t>Source:    Phetchabun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</si>
  <si>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2556 :จังหวัดเพชรบูรณ์</t>
  </si>
  <si>
    <t>Consumers and Electricity Sales by Type of Consumers and District: Fiscal Year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</si>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</sst>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/>
    <xf numFmtId="4" fontId="3" fillId="0" borderId="7" xfId="0" applyNumberFormat="1" applyFont="1" applyBorder="1"/>
    <xf numFmtId="4" fontId="3" fillId="0" borderId="0" xfId="0" applyNumberFormat="1" applyFont="1" applyBorder="1"/>
    <xf numFmtId="4" fontId="3" fillId="0" borderId="10" xfId="0" applyNumberFormat="1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4" fontId="5" fillId="0" borderId="9" xfId="0" applyNumberFormat="1" applyFont="1" applyBorder="1"/>
    <xf numFmtId="4" fontId="5" fillId="0" borderId="7" xfId="0" applyNumberFormat="1" applyFont="1" applyBorder="1"/>
    <xf numFmtId="4" fontId="5" fillId="0" borderId="0" xfId="0" applyNumberFormat="1" applyFont="1" applyBorder="1"/>
    <xf numFmtId="0" fontId="5" fillId="0" borderId="7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3" fontId="5" fillId="0" borderId="0" xfId="1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20</xdr:row>
      <xdr:rowOff>0</xdr:rowOff>
    </xdr:from>
    <xdr:to>
      <xdr:col>16</xdr:col>
      <xdr:colOff>104775</xdr:colOff>
      <xdr:row>27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324475"/>
          <a:ext cx="4667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27</xdr:row>
      <xdr:rowOff>95250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6900" y="0"/>
          <a:ext cx="561975" cy="691515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3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8"/>
  <sheetViews>
    <sheetView showGridLines="0" tabSelected="1" topLeftCell="A16" workbookViewId="0">
      <selection activeCell="B25" sqref="B25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5.85546875" style="7" customWidth="1"/>
    <col min="19" max="16384" width="9.140625" style="7"/>
  </cols>
  <sheetData>
    <row r="1" spans="1:16" s="3" customFormat="1" ht="23.25" customHeight="1" x14ac:dyDescent="0.5">
      <c r="A1" s="1"/>
      <c r="B1" s="1" t="s">
        <v>0</v>
      </c>
      <c r="C1" s="2">
        <v>11.1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5">
      <c r="A2" s="4"/>
      <c r="B2" s="1" t="s">
        <v>1</v>
      </c>
      <c r="C2" s="2">
        <v>11.1</v>
      </c>
      <c r="D2" s="1" t="s">
        <v>51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 x14ac:dyDescent="0.45">
      <c r="A4" s="46" t="s">
        <v>2</v>
      </c>
      <c r="B4" s="47"/>
      <c r="C4" s="47"/>
      <c r="D4" s="48"/>
      <c r="E4" s="9" t="s">
        <v>3</v>
      </c>
      <c r="F4" s="53" t="s">
        <v>4</v>
      </c>
      <c r="G4" s="54"/>
      <c r="H4" s="54"/>
      <c r="I4" s="54"/>
      <c r="J4" s="54"/>
      <c r="K4" s="54"/>
      <c r="L4" s="54"/>
      <c r="M4" s="54"/>
      <c r="N4" s="55"/>
      <c r="O4" s="10"/>
      <c r="P4" s="56" t="s">
        <v>5</v>
      </c>
    </row>
    <row r="5" spans="1:16" s="11" customFormat="1" ht="21" customHeight="1" x14ac:dyDescent="0.45">
      <c r="A5" s="49"/>
      <c r="B5" s="49"/>
      <c r="C5" s="49"/>
      <c r="D5" s="50"/>
      <c r="E5" s="12" t="s">
        <v>6</v>
      </c>
      <c r="F5" s="59"/>
      <c r="G5" s="60"/>
      <c r="H5" s="59"/>
      <c r="I5" s="60"/>
      <c r="J5" s="13" t="s">
        <v>7</v>
      </c>
      <c r="K5" s="10"/>
      <c r="L5" s="14" t="s">
        <v>8</v>
      </c>
      <c r="M5" s="14"/>
      <c r="N5" s="15"/>
      <c r="O5" s="10"/>
      <c r="P5" s="57"/>
    </row>
    <row r="6" spans="1:16" s="11" customFormat="1" ht="21" customHeight="1" x14ac:dyDescent="0.45">
      <c r="A6" s="49"/>
      <c r="B6" s="49"/>
      <c r="C6" s="49"/>
      <c r="D6" s="50"/>
      <c r="E6" s="12" t="s">
        <v>9</v>
      </c>
      <c r="F6" s="59" t="s">
        <v>10</v>
      </c>
      <c r="G6" s="60"/>
      <c r="H6" s="59" t="s">
        <v>11</v>
      </c>
      <c r="I6" s="60"/>
      <c r="J6" s="13" t="s">
        <v>12</v>
      </c>
      <c r="K6" s="16"/>
      <c r="L6" s="14" t="s">
        <v>13</v>
      </c>
      <c r="M6" s="14"/>
      <c r="N6" s="13" t="s">
        <v>14</v>
      </c>
      <c r="O6" s="16"/>
      <c r="P6" s="57"/>
    </row>
    <row r="7" spans="1:16" s="11" customFormat="1" ht="21" customHeight="1" x14ac:dyDescent="0.45">
      <c r="A7" s="49"/>
      <c r="B7" s="49"/>
      <c r="C7" s="49"/>
      <c r="D7" s="50"/>
      <c r="E7" s="12" t="s">
        <v>15</v>
      </c>
      <c r="F7" s="59" t="s">
        <v>16</v>
      </c>
      <c r="G7" s="60"/>
      <c r="H7" s="59" t="s">
        <v>17</v>
      </c>
      <c r="I7" s="60"/>
      <c r="J7" s="13" t="s">
        <v>18</v>
      </c>
      <c r="K7" s="16"/>
      <c r="L7" s="14" t="s">
        <v>19</v>
      </c>
      <c r="M7" s="14"/>
      <c r="N7" s="13" t="s">
        <v>20</v>
      </c>
      <c r="O7" s="16"/>
      <c r="P7" s="57"/>
    </row>
    <row r="8" spans="1:16" s="11" customFormat="1" ht="21" customHeight="1" x14ac:dyDescent="0.45">
      <c r="A8" s="51"/>
      <c r="B8" s="51"/>
      <c r="C8" s="51"/>
      <c r="D8" s="52"/>
      <c r="E8" s="17" t="s">
        <v>21</v>
      </c>
      <c r="F8" s="18"/>
      <c r="G8" s="19"/>
      <c r="H8" s="18"/>
      <c r="I8" s="19"/>
      <c r="J8" s="18" t="s">
        <v>22</v>
      </c>
      <c r="K8" s="19"/>
      <c r="L8" s="20" t="s">
        <v>23</v>
      </c>
      <c r="M8" s="20"/>
      <c r="N8" s="18"/>
      <c r="O8" s="19"/>
      <c r="P8" s="58"/>
    </row>
    <row r="9" spans="1:16" s="5" customFormat="1" ht="24" customHeight="1" x14ac:dyDescent="0.45">
      <c r="A9" s="44" t="s">
        <v>24</v>
      </c>
      <c r="B9" s="44"/>
      <c r="C9" s="44"/>
      <c r="D9" s="45"/>
      <c r="E9" s="21">
        <f>E10+E11+E12+E13+E14+E15+E16+E17+E18+E20+E19</f>
        <v>298114</v>
      </c>
      <c r="F9" s="22">
        <f>F10+F11+F12+F13+F14+F15+F16+F17+F18+F20+F19</f>
        <v>786.34961901999998</v>
      </c>
      <c r="G9" s="23">
        <f>G10+G11+G12+G13+G14+G15+G16+G17+G18+G20+G19</f>
        <v>0</v>
      </c>
      <c r="H9" s="22">
        <f>H10+H11+H12+H13+H14+H15+H16+H17+H18+H20+H19</f>
        <v>415.25781838</v>
      </c>
      <c r="I9" s="23">
        <f>I10+I11+I12+I13+I14+I15+I16+I17+I18+I20+I19</f>
        <v>44337947.82</v>
      </c>
      <c r="J9" s="22">
        <f>J10+J11+J12+J14+J15+J16+J17+J18+J20+J19</f>
        <v>337.95369440000007</v>
      </c>
      <c r="K9" s="23"/>
      <c r="L9" s="24">
        <f>L10+L11+L12+L13+L14+L17+L18+L19+L20</f>
        <v>16.597335579999999</v>
      </c>
      <c r="M9" s="24"/>
      <c r="N9" s="25">
        <f>N10+N11+N12+N13+N14+N15+N16+N17+N18+N20+N19</f>
        <v>16.740774260000002</v>
      </c>
      <c r="O9" s="26"/>
      <c r="P9" s="27" t="s">
        <v>16</v>
      </c>
    </row>
    <row r="10" spans="1:16" s="11" customFormat="1" ht="24" customHeight="1" x14ac:dyDescent="0.45">
      <c r="A10" s="28" t="s">
        <v>25</v>
      </c>
      <c r="B10" s="27"/>
      <c r="C10" s="27"/>
      <c r="D10" s="29"/>
      <c r="E10" s="30">
        <v>72037</v>
      </c>
      <c r="F10" s="31">
        <v>226.98</v>
      </c>
      <c r="G10" s="32"/>
      <c r="H10" s="31">
        <v>91.25</v>
      </c>
      <c r="I10" s="32"/>
      <c r="J10" s="31">
        <v>127.89</v>
      </c>
      <c r="K10" s="32"/>
      <c r="L10" s="33">
        <v>6.17</v>
      </c>
      <c r="M10" s="33"/>
      <c r="N10" s="31">
        <v>1.67</v>
      </c>
      <c r="O10" s="34"/>
      <c r="P10" s="35" t="s">
        <v>26</v>
      </c>
    </row>
    <row r="11" spans="1:16" s="11" customFormat="1" ht="24" customHeight="1" x14ac:dyDescent="0.45">
      <c r="A11" s="11" t="s">
        <v>27</v>
      </c>
      <c r="B11" s="27"/>
      <c r="C11" s="27"/>
      <c r="D11" s="29"/>
      <c r="E11" s="30">
        <v>20934</v>
      </c>
      <c r="F11" s="31">
        <v>38.979999999999997</v>
      </c>
      <c r="G11" s="32"/>
      <c r="H11" s="31">
        <v>34.43</v>
      </c>
      <c r="I11" s="32"/>
      <c r="J11" s="31">
        <v>0.97</v>
      </c>
      <c r="K11" s="32"/>
      <c r="L11" s="33">
        <v>1.33</v>
      </c>
      <c r="M11" s="33"/>
      <c r="N11" s="31">
        <v>2.25</v>
      </c>
      <c r="O11" s="34"/>
      <c r="P11" s="36" t="s">
        <v>28</v>
      </c>
    </row>
    <row r="12" spans="1:16" s="11" customFormat="1" ht="24" customHeight="1" x14ac:dyDescent="0.45">
      <c r="A12" s="11" t="s">
        <v>29</v>
      </c>
      <c r="B12" s="27"/>
      <c r="C12" s="27"/>
      <c r="D12" s="29"/>
      <c r="E12" s="37">
        <v>56939</v>
      </c>
      <c r="F12" s="31">
        <f>113103675.48/1000000</f>
        <v>113.10367548000001</v>
      </c>
      <c r="G12" s="32"/>
      <c r="H12" s="31">
        <f>102179728.08/1000000</f>
        <v>102.17972808</v>
      </c>
      <c r="I12" s="32"/>
      <c r="J12" s="31">
        <f>1388736/1000000</f>
        <v>1.388736</v>
      </c>
      <c r="K12" s="32"/>
      <c r="L12" s="33">
        <f>4447102.2/1000000</f>
        <v>4.4471021999999998</v>
      </c>
      <c r="M12" s="33"/>
      <c r="N12" s="31">
        <f>5088109.2/1000000</f>
        <v>5.0881091999999999</v>
      </c>
      <c r="O12" s="34"/>
      <c r="P12" s="36" t="s">
        <v>30</v>
      </c>
    </row>
    <row r="13" spans="1:16" s="11" customFormat="1" ht="21" customHeight="1" x14ac:dyDescent="0.45">
      <c r="A13" s="11" t="s">
        <v>31</v>
      </c>
      <c r="B13" s="27"/>
      <c r="C13" s="27"/>
      <c r="D13" s="29"/>
      <c r="E13" s="37">
        <v>20188</v>
      </c>
      <c r="F13" s="31">
        <f>32726264.52/1000000</f>
        <v>32.726264520000001</v>
      </c>
      <c r="G13" s="32"/>
      <c r="H13" s="31">
        <f>30122677.44/1000000</f>
        <v>30.12267744</v>
      </c>
      <c r="I13" s="32"/>
      <c r="J13" s="38" t="s">
        <v>32</v>
      </c>
      <c r="K13" s="32"/>
      <c r="L13" s="33">
        <f>742851.48/1000000</f>
        <v>0.74285148000000001</v>
      </c>
      <c r="M13" s="33"/>
      <c r="N13" s="31">
        <f>1860739.2/1000000</f>
        <v>1.8607392</v>
      </c>
      <c r="O13" s="34"/>
      <c r="P13" s="36" t="s">
        <v>33</v>
      </c>
    </row>
    <row r="14" spans="1:16" s="11" customFormat="1" ht="21" customHeight="1" x14ac:dyDescent="0.45">
      <c r="A14" s="11" t="s">
        <v>34</v>
      </c>
      <c r="B14" s="27"/>
      <c r="C14" s="27"/>
      <c r="D14" s="29"/>
      <c r="E14" s="30">
        <v>33098</v>
      </c>
      <c r="F14" s="31">
        <f>H14+J14+L14+N14</f>
        <v>82.177408100000008</v>
      </c>
      <c r="G14" s="32"/>
      <c r="H14" s="31">
        <f>41680454.86/1000000</f>
        <v>41.680454859999998</v>
      </c>
      <c r="I14" s="32"/>
      <c r="J14" s="31">
        <f>39299476.51/1000000</f>
        <v>39.299476509999998</v>
      </c>
      <c r="K14" s="32"/>
      <c r="L14" s="33">
        <f>55284.9/1000000</f>
        <v>5.5284900000000005E-2</v>
      </c>
      <c r="M14" s="33"/>
      <c r="N14" s="31">
        <f>1142191.83/1000000</f>
        <v>1.14219183</v>
      </c>
      <c r="O14" s="34"/>
      <c r="P14" s="36" t="s">
        <v>35</v>
      </c>
    </row>
    <row r="15" spans="1:16" s="11" customFormat="1" ht="21" customHeight="1" x14ac:dyDescent="0.45">
      <c r="A15" s="11" t="s">
        <v>36</v>
      </c>
      <c r="D15" s="34"/>
      <c r="E15" s="30">
        <v>18070</v>
      </c>
      <c r="F15" s="31">
        <f>H15+J15+N15</f>
        <v>49.608530399999999</v>
      </c>
      <c r="G15" s="32"/>
      <c r="H15" s="31">
        <f>22751894.44/1000000</f>
        <v>22.751894440000001</v>
      </c>
      <c r="I15" s="32"/>
      <c r="J15" s="31">
        <f>25742011.35/1000000</f>
        <v>25.742011350000002</v>
      </c>
      <c r="K15" s="32"/>
      <c r="L15" s="39" t="s">
        <v>32</v>
      </c>
      <c r="M15" s="33"/>
      <c r="N15" s="31">
        <f>1114624.61/1000000</f>
        <v>1.1146246100000001</v>
      </c>
      <c r="O15" s="34"/>
      <c r="P15" s="36" t="s">
        <v>37</v>
      </c>
    </row>
    <row r="16" spans="1:16" s="11" customFormat="1" ht="21" customHeight="1" x14ac:dyDescent="0.45">
      <c r="A16" s="11" t="s">
        <v>38</v>
      </c>
      <c r="D16" s="34"/>
      <c r="E16" s="30">
        <v>29024</v>
      </c>
      <c r="F16" s="31">
        <f>H16+J16+N16</f>
        <v>78.411271819999996</v>
      </c>
      <c r="G16" s="32"/>
      <c r="H16" s="31">
        <f>33575079.9/1000000</f>
        <v>33.575079899999999</v>
      </c>
      <c r="I16" s="32">
        <v>44337947.82</v>
      </c>
      <c r="J16" s="38">
        <f>44337947.82/1000000</f>
        <v>44.337947820000004</v>
      </c>
      <c r="K16" s="32"/>
      <c r="L16" s="39" t="s">
        <v>32</v>
      </c>
      <c r="M16" s="33"/>
      <c r="N16" s="31">
        <f>498244.1/1000000</f>
        <v>0.49824409999999997</v>
      </c>
      <c r="O16" s="34"/>
      <c r="P16" s="36" t="s">
        <v>39</v>
      </c>
    </row>
    <row r="17" spans="1:16" s="11" customFormat="1" ht="21" customHeight="1" x14ac:dyDescent="0.45">
      <c r="A17" s="11" t="s">
        <v>40</v>
      </c>
      <c r="D17" s="34"/>
      <c r="E17" s="30">
        <v>23192</v>
      </c>
      <c r="F17" s="31">
        <f>H17+J17+L17+N17</f>
        <v>115.8124687</v>
      </c>
      <c r="G17" s="32"/>
      <c r="H17" s="31">
        <f>29757983.66/1000000</f>
        <v>29.757983660000001</v>
      </c>
      <c r="I17" s="32"/>
      <c r="J17" s="31">
        <f>85535522.72/1000000</f>
        <v>85.535522720000003</v>
      </c>
      <c r="K17" s="32"/>
      <c r="L17" s="33">
        <f>32097/1000000</f>
        <v>3.2097000000000001E-2</v>
      </c>
      <c r="M17" s="33"/>
      <c r="N17" s="31">
        <f>486865.32/1000000</f>
        <v>0.48686531999999999</v>
      </c>
      <c r="O17" s="34"/>
      <c r="P17" s="36" t="s">
        <v>41</v>
      </c>
    </row>
    <row r="18" spans="1:16" s="11" customFormat="1" ht="21" customHeight="1" x14ac:dyDescent="0.45">
      <c r="A18" s="11" t="s">
        <v>42</v>
      </c>
      <c r="D18" s="34"/>
      <c r="E18" s="30">
        <v>4060</v>
      </c>
      <c r="F18" s="31">
        <f>H18+J18+L18+N18</f>
        <v>5.1000000000000005</v>
      </c>
      <c r="G18" s="32"/>
      <c r="H18" s="31">
        <v>2.79</v>
      </c>
      <c r="I18" s="32"/>
      <c r="J18" s="31">
        <v>1.79</v>
      </c>
      <c r="K18" s="32"/>
      <c r="L18" s="33">
        <v>0.37</v>
      </c>
      <c r="M18" s="33"/>
      <c r="N18" s="31">
        <v>0.15</v>
      </c>
      <c r="O18" s="34"/>
      <c r="P18" s="36" t="s">
        <v>43</v>
      </c>
    </row>
    <row r="19" spans="1:16" s="11" customFormat="1" ht="21" customHeight="1" x14ac:dyDescent="0.45">
      <c r="A19" s="11" t="s">
        <v>44</v>
      </c>
      <c r="D19" s="34"/>
      <c r="E19" s="30">
        <v>7381</v>
      </c>
      <c r="F19" s="31">
        <v>17.36</v>
      </c>
      <c r="G19" s="32"/>
      <c r="H19" s="31">
        <v>15.32</v>
      </c>
      <c r="I19" s="32"/>
      <c r="J19" s="31">
        <v>0.34</v>
      </c>
      <c r="K19" s="32"/>
      <c r="L19" s="33">
        <v>0.56999999999999995</v>
      </c>
      <c r="M19" s="33"/>
      <c r="N19" s="31">
        <v>1.33</v>
      </c>
      <c r="O19" s="34"/>
      <c r="P19" s="36" t="s">
        <v>45</v>
      </c>
    </row>
    <row r="20" spans="1:16" s="11" customFormat="1" ht="21" customHeight="1" x14ac:dyDescent="0.45">
      <c r="A20" s="11" t="s">
        <v>46</v>
      </c>
      <c r="D20" s="34"/>
      <c r="E20" s="30">
        <f>9135+4056</f>
        <v>13191</v>
      </c>
      <c r="F20" s="31">
        <f>19.32+6.77</f>
        <v>26.09</v>
      </c>
      <c r="G20" s="32"/>
      <c r="H20" s="31">
        <f>8.12+3.28</f>
        <v>11.399999999999999</v>
      </c>
      <c r="I20" s="32"/>
      <c r="J20" s="31">
        <f>7.52+3.14</f>
        <v>10.66</v>
      </c>
      <c r="K20" s="32"/>
      <c r="L20" s="33">
        <f>2.73+0.15</f>
        <v>2.88</v>
      </c>
      <c r="M20" s="33"/>
      <c r="N20" s="31">
        <f>0.95+0.2</f>
        <v>1.1499999999999999</v>
      </c>
      <c r="O20" s="34"/>
      <c r="P20" s="36" t="s">
        <v>47</v>
      </c>
    </row>
    <row r="21" spans="1:16" s="11" customFormat="1" ht="3" customHeight="1" x14ac:dyDescent="0.45">
      <c r="A21" s="40"/>
      <c r="B21" s="40"/>
      <c r="C21" s="40"/>
      <c r="D21" s="41"/>
      <c r="E21" s="40"/>
      <c r="F21" s="42"/>
      <c r="G21" s="41"/>
      <c r="H21" s="42"/>
      <c r="I21" s="41"/>
      <c r="J21" s="42"/>
      <c r="K21" s="41"/>
      <c r="L21" s="40"/>
      <c r="M21" s="40"/>
      <c r="N21" s="42"/>
      <c r="O21" s="41"/>
      <c r="P21" s="40"/>
    </row>
    <row r="22" spans="1:16" s="11" customFormat="1" ht="3" customHeight="1" x14ac:dyDescent="0.4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s="11" customFormat="1" ht="22.5" customHeight="1" x14ac:dyDescent="0.45">
      <c r="A23" s="43"/>
      <c r="B23" s="43" t="s">
        <v>48</v>
      </c>
      <c r="C23" s="43"/>
      <c r="D23" s="43"/>
      <c r="E23" s="43"/>
      <c r="F23" s="43"/>
      <c r="G23" s="43"/>
      <c r="H23" s="43"/>
      <c r="I23" s="43"/>
      <c r="L23" s="43"/>
      <c r="M23" s="43"/>
      <c r="N23" s="43"/>
      <c r="O23" s="43"/>
      <c r="P23" s="43"/>
    </row>
    <row r="24" spans="1:16" x14ac:dyDescent="0.5">
      <c r="B24" s="43" t="s">
        <v>49</v>
      </c>
    </row>
    <row r="25" spans="1:16" s="11" customFormat="1" ht="22.5" customHeight="1" x14ac:dyDescent="0.45">
      <c r="A25" s="43"/>
      <c r="B25" s="43" t="s">
        <v>52</v>
      </c>
      <c r="C25" s="43"/>
      <c r="D25" s="43"/>
      <c r="E25" s="43"/>
      <c r="F25" s="43"/>
      <c r="G25" s="43"/>
      <c r="H25" s="43"/>
      <c r="I25" s="43"/>
      <c r="L25" s="43"/>
      <c r="M25" s="43"/>
      <c r="N25" s="43"/>
      <c r="O25" s="43"/>
      <c r="P25" s="43"/>
    </row>
    <row r="26" spans="1:16" s="11" customFormat="1" ht="22.5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L26" s="43"/>
      <c r="M26" s="43"/>
      <c r="N26" s="43"/>
      <c r="O26" s="43"/>
      <c r="P26" s="43"/>
    </row>
    <row r="27" spans="1:16" s="11" customFormat="1" ht="22.5" customHeight="1" x14ac:dyDescent="0.45">
      <c r="A27" s="43"/>
      <c r="B27" s="43"/>
      <c r="C27" s="43"/>
      <c r="D27" s="43"/>
      <c r="E27" s="43"/>
      <c r="F27" s="43"/>
      <c r="G27" s="43"/>
      <c r="H27" s="43"/>
      <c r="I27" s="43"/>
      <c r="L27" s="43"/>
      <c r="M27" s="43"/>
      <c r="N27" s="43"/>
      <c r="O27" s="43"/>
      <c r="P27" s="43"/>
    </row>
    <row r="28" spans="1:16" x14ac:dyDescent="0.5">
      <c r="B28" s="43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23228346456692914" header="0.51181102362204722" footer="0.2007874015748031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T-11.1น.117</vt:lpstr>
      <vt:lpstr>'T-11.1น.117'!Print_Area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2015-02-18T07:39:44Z</dcterms:created>
  <dcterms:modified xsi:type="dcterms:W3CDTF">2015-02-19T07:07:42Z</dcterms:modified>
</cp:coreProperties>
</file>