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1น153" sheetId="1" r:id="rId1"/>
  </sheets>
  <definedNames>
    <definedName name="_xlnm.Print_Area" localSheetId="0">'T-16.1น153'!$A$1:$M$29</definedName>
  </definedNames>
  <calcPr calcId="144525"/>
</workbook>
</file>

<file path=xl/calcChain.xml><?xml version="1.0" encoding="utf-8"?>
<calcChain xmlns="http://schemas.openxmlformats.org/spreadsheetml/2006/main">
  <c r="F23" i="1" l="1"/>
  <c r="F22" i="1"/>
  <c r="F21" i="1"/>
  <c r="J20" i="1"/>
  <c r="I20" i="1"/>
  <c r="H20" i="1"/>
  <c r="G20" i="1"/>
  <c r="F20" i="1"/>
  <c r="E20" i="1"/>
  <c r="G19" i="1"/>
  <c r="F19" i="1"/>
  <c r="F18" i="1"/>
  <c r="F17" i="1"/>
  <c r="F16" i="1"/>
  <c r="G15" i="1"/>
  <c r="E15" i="1"/>
  <c r="F14" i="1"/>
  <c r="F13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<sst xmlns="http://schemas.openxmlformats.org/spreadsheetml/2006/main" count="61" uniqueCount="46">
  <si>
    <t xml:space="preserve"> </t>
  </si>
  <si>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</si>
  <si>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2554-2555</t>
  </si>
  <si>
    <t xml:space="preserve">TABLE </t>
  </si>
  <si>
    <t>ACTUAL REVENUE AND EXPENDITURE OF PROVINCIAL ADMINISTRATIVE ORGANIZATION, MUNICIPALITY  AND SUBDISTRICT ADMINISTRATION</t>
  </si>
  <si>
    <t>ORGANIZATION BY TYPE: FISCAL YEAR  2011-2012</t>
  </si>
  <si>
    <t>ประเภท</t>
  </si>
  <si>
    <t>2554 (2011)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</si>
  <si>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</si>
  <si>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</si>
  <si>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</si>
  <si>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</si>
  <si>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</si>
  <si>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</si>
  <si>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</si>
  <si>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</si>
  <si>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</si>
  <si>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</si>
  <si>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</si>
  <si>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</si>
  <si>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</si>
  <si>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</si>
  <si>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</si>
  <si>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</si>
  <si>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</si>
  <si>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</si>
  <si>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</si>
  <si>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</si>
  <si>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</si>
  <si>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</si>
  <si>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</si>
  <si>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</si>
  <si>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</si>
  <si>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</si>
  <si>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</si>
  <si>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</si>
  <si>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</si>
  <si>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</si>
  <si>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</si>
  <si>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</si>
  <si>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</si>
  <si>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</si>
  <si>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</si>
  <si>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</si>
  <si>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สำนักงานท้องถิ่นจังหวัดเพชรบูรณ์</t>
  </si>
  <si>
    <t xml:space="preserve"> Source:   Phetchabun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</si>
</sst>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sz val="14"/>
      <name val="AngsanaUPC"/>
      <family val="1"/>
    </font>
    <font>
      <sz val="14"/>
      <name val="Cordia New"/>
      <family val="2"/>
    </font>
    <font>
      <sz val="12"/>
      <name val="AngsanaUPC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0" borderId="6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9" fontId="7" fillId="0" borderId="7" xfId="0" applyNumberFormat="1" applyFont="1" applyBorder="1"/>
    <xf numFmtId="188" fontId="6" fillId="0" borderId="6" xfId="0" applyNumberFormat="1" applyFont="1" applyBorder="1" applyAlignment="1">
      <alignment horizontal="center"/>
    </xf>
    <xf numFmtId="188" fontId="6" fillId="0" borderId="7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8" fontId="6" fillId="0" borderId="7" xfId="1" applyNumberFormat="1" applyFont="1" applyBorder="1" applyAlignment="1">
      <alignment horizontal="center"/>
    </xf>
    <xf numFmtId="188" fontId="6" fillId="0" borderId="7" xfId="1" applyNumberFormat="1" applyFont="1" applyBorder="1" applyAlignment="1"/>
    <xf numFmtId="0" fontId="6" fillId="0" borderId="6" xfId="0" applyFont="1" applyBorder="1"/>
    <xf numFmtId="188" fontId="6" fillId="0" borderId="6" xfId="1" applyNumberFormat="1" applyFont="1" applyBorder="1" applyAlignment="1">
      <alignment horizontal="center"/>
    </xf>
    <xf numFmtId="188" fontId="6" fillId="0" borderId="6" xfId="1" applyNumberFormat="1" applyFont="1" applyBorder="1" applyAlignment="1"/>
    <xf numFmtId="43" fontId="9" fillId="0" borderId="7" xfId="1" applyNumberFormat="1" applyFont="1" applyBorder="1"/>
    <xf numFmtId="43" fontId="9" fillId="0" borderId="7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89" fontId="6" fillId="0" borderId="7" xfId="0" applyNumberFormat="1" applyFont="1" applyBorder="1"/>
    <xf numFmtId="0" fontId="6" fillId="0" borderId="0" xfId="0" applyFont="1" applyBorder="1" applyAlignme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1790700</xdr:colOff>
      <xdr:row>25</xdr:row>
      <xdr:rowOff>133350</xdr:rowOff>
    </xdr:from>
    <xdr:to>
      <xdr:col>11</xdr:col>
      <xdr:colOff>2057400</xdr:colOff>
      <xdr:row>27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29800" y="62388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12</xdr:col>
      <xdr:colOff>219075</xdr:colOff>
      <xdr:row>25</xdr:row>
      <xdr:rowOff>28575</xdr:rowOff>
    </xdr:from>
    <xdr:to>
      <xdr:col>12</xdr:col>
      <xdr:colOff>219075</xdr:colOff>
      <xdr:row>26</xdr:row>
      <xdr:rowOff>171450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048875" y="61341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171450</xdr:colOff>
      <xdr:row>0</xdr:row>
      <xdr:rowOff>0</xdr:rowOff>
    </xdr:from>
    <xdr:to>
      <xdr:col>12</xdr:col>
      <xdr:colOff>695325</xdr:colOff>
      <xdr:row>29</xdr:row>
      <xdr:rowOff>95250</xdr:rowOff>
    </xdr:to>
    <xdr:grpSp>
      <xdr:nvGrpSpPr>
        <xdr:cNvPr id="4" name="Group 66"/>
        <xdr:cNvGrpSpPr>
          <a:grpSpLocks/>
        </xdr:cNvGrpSpPr>
      </xdr:nvGrpSpPr>
      <xdr:grpSpPr bwMode="auto">
        <a:xfrm>
          <a:off x="10001250" y="0"/>
          <a:ext cx="523875" cy="7153275"/>
          <a:chOff x="994" y="0"/>
          <a:chExt cx="55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Fiscal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showGridLines="0" tabSelected="1" workbookViewId="0">
      <selection activeCell="E15" sqref="E15"/>
    </sheetView>
  </sheetViews>
  <sheetFormatPr defaultRowHeight="21" x14ac:dyDescent="0.45"/>
  <cols>
    <col min="1" max="1" width="1.7109375" style="6" customWidth="1"/>
    <col min="2" max="2" width="5.7109375" style="6" customWidth="1"/>
    <col min="3" max="3" width="4.42578125" style="6" customWidth="1"/>
    <col min="4" max="4" width="8.140625" style="6" customWidth="1"/>
    <col min="5" max="5" width="16.5703125" style="6" customWidth="1"/>
    <col min="6" max="6" width="15.7109375" style="6" customWidth="1"/>
    <col min="7" max="7" width="16.42578125" style="6" customWidth="1"/>
    <col min="8" max="8" width="16.28515625" style="6" customWidth="1"/>
    <col min="9" max="9" width="15.7109375" style="6" customWidth="1"/>
    <col min="10" max="10" width="20" style="6" customWidth="1"/>
    <col min="11" max="11" width="1.85546875" style="6" customWidth="1"/>
    <col min="12" max="12" width="24.85546875" style="6" customWidth="1"/>
    <col min="13" max="14" width="10.85546875" style="6" customWidth="1"/>
    <col min="15" max="16384" width="9.140625" style="6"/>
  </cols>
  <sheetData>
    <row r="1" spans="1:12" s="1" customFormat="1" x14ac:dyDescent="0.45">
      <c r="A1" s="1" t="s">
        <v>0</v>
      </c>
      <c r="B1" s="2" t="s">
        <v>1</v>
      </c>
      <c r="C1" s="3">
        <v>16.100000000000001</v>
      </c>
      <c r="D1" s="2" t="s">
        <v>2</v>
      </c>
      <c r="H1" s="2"/>
      <c r="I1" s="2"/>
      <c r="J1" s="2"/>
    </row>
    <row r="2" spans="1:12" s="4" customFormat="1" x14ac:dyDescent="0.45">
      <c r="B2" s="5" t="s">
        <v>3</v>
      </c>
      <c r="C2" s="3">
        <v>16.100000000000001</v>
      </c>
      <c r="D2" s="5" t="s">
        <v>4</v>
      </c>
      <c r="H2" s="5"/>
      <c r="I2" s="5"/>
      <c r="J2" s="5"/>
    </row>
    <row r="3" spans="1:12" s="4" customFormat="1" x14ac:dyDescent="0.45">
      <c r="B3" s="5"/>
      <c r="C3" s="3"/>
      <c r="D3" s="5" t="s">
        <v>5</v>
      </c>
      <c r="H3" s="5"/>
      <c r="I3" s="5"/>
      <c r="J3" s="5"/>
    </row>
    <row r="4" spans="1:12" ht="6" customHeight="1" x14ac:dyDescent="0.45"/>
    <row r="5" spans="1:12" s="14" customFormat="1" ht="24" customHeight="1" x14ac:dyDescent="0.4">
      <c r="A5" s="7" t="s">
        <v>6</v>
      </c>
      <c r="B5" s="8"/>
      <c r="C5" s="8"/>
      <c r="D5" s="9"/>
      <c r="E5" s="10" t="s">
        <v>7</v>
      </c>
      <c r="F5" s="11"/>
      <c r="G5" s="12"/>
      <c r="H5" s="10" t="s">
        <v>8</v>
      </c>
      <c r="I5" s="11"/>
      <c r="J5" s="12"/>
      <c r="K5" s="13"/>
      <c r="L5" s="13"/>
    </row>
    <row r="6" spans="1:12" s="14" customFormat="1" ht="21" customHeight="1" x14ac:dyDescent="0.4">
      <c r="A6" s="15"/>
      <c r="B6" s="16"/>
      <c r="C6" s="16"/>
      <c r="D6" s="17"/>
      <c r="E6" s="18" t="s">
        <v>9</v>
      </c>
      <c r="G6" s="18" t="s">
        <v>9</v>
      </c>
      <c r="H6" s="18" t="s">
        <v>9</v>
      </c>
      <c r="J6" s="19" t="s">
        <v>9</v>
      </c>
      <c r="K6" s="20"/>
      <c r="L6" s="20"/>
    </row>
    <row r="7" spans="1:12" s="14" customFormat="1" ht="21.75" customHeight="1" x14ac:dyDescent="0.4">
      <c r="A7" s="21"/>
      <c r="B7" s="21"/>
      <c r="C7" s="21"/>
      <c r="D7" s="17"/>
      <c r="E7" s="18" t="s">
        <v>10</v>
      </c>
      <c r="F7" s="18" t="s">
        <v>11</v>
      </c>
      <c r="G7" s="18" t="s">
        <v>12</v>
      </c>
      <c r="H7" s="22" t="s">
        <v>10</v>
      </c>
      <c r="I7" s="18" t="s">
        <v>11</v>
      </c>
      <c r="J7" s="18" t="s">
        <v>12</v>
      </c>
      <c r="K7" s="23"/>
      <c r="L7" s="23" t="s">
        <v>13</v>
      </c>
    </row>
    <row r="8" spans="1:12" s="14" customFormat="1" ht="21.75" customHeight="1" x14ac:dyDescent="0.4">
      <c r="A8" s="21"/>
      <c r="B8" s="21"/>
      <c r="C8" s="21"/>
      <c r="D8" s="17"/>
      <c r="E8" s="18" t="s">
        <v>14</v>
      </c>
      <c r="F8" s="24" t="s">
        <v>15</v>
      </c>
      <c r="G8" s="18" t="s">
        <v>16</v>
      </c>
      <c r="H8" s="18" t="s">
        <v>14</v>
      </c>
      <c r="I8" s="24" t="s">
        <v>15</v>
      </c>
      <c r="J8" s="18" t="s">
        <v>16</v>
      </c>
      <c r="K8" s="23"/>
      <c r="L8" s="23"/>
    </row>
    <row r="9" spans="1:12" s="14" customFormat="1" ht="21.75" customHeight="1" x14ac:dyDescent="0.4">
      <c r="A9" s="21"/>
      <c r="B9" s="21"/>
      <c r="C9" s="21"/>
      <c r="D9" s="17"/>
      <c r="E9" s="25" t="s">
        <v>17</v>
      </c>
      <c r="F9" s="24"/>
      <c r="G9" s="18" t="s">
        <v>17</v>
      </c>
      <c r="H9" s="25" t="s">
        <v>17</v>
      </c>
      <c r="J9" s="18" t="s">
        <v>17</v>
      </c>
      <c r="K9" s="23"/>
      <c r="L9" s="23"/>
    </row>
    <row r="10" spans="1:12" s="14" customFormat="1" ht="22.5" customHeight="1" x14ac:dyDescent="0.4">
      <c r="A10" s="26"/>
      <c r="B10" s="26"/>
      <c r="C10" s="26"/>
      <c r="D10" s="27"/>
      <c r="E10" s="28" t="s">
        <v>18</v>
      </c>
      <c r="F10" s="29"/>
      <c r="G10" s="30" t="s">
        <v>18</v>
      </c>
      <c r="H10" s="28" t="s">
        <v>18</v>
      </c>
      <c r="I10" s="29"/>
      <c r="J10" s="30" t="s">
        <v>18</v>
      </c>
      <c r="K10" s="31"/>
      <c r="L10" s="32"/>
    </row>
    <row r="11" spans="1:12" s="14" customFormat="1" ht="3" customHeight="1" x14ac:dyDescent="0.4">
      <c r="A11" s="33"/>
      <c r="B11" s="33"/>
      <c r="C11" s="33"/>
      <c r="D11" s="34"/>
      <c r="E11" s="35"/>
      <c r="F11" s="24"/>
      <c r="G11" s="24"/>
      <c r="H11" s="34"/>
      <c r="I11" s="34"/>
      <c r="J11" s="34"/>
      <c r="K11" s="36"/>
      <c r="L11" s="20"/>
    </row>
    <row r="12" spans="1:12" s="41" customFormat="1" ht="22.5" customHeight="1" x14ac:dyDescent="0.4">
      <c r="A12" s="37" t="s">
        <v>19</v>
      </c>
      <c r="B12" s="37"/>
      <c r="C12" s="37"/>
      <c r="D12" s="38"/>
      <c r="E12" s="39">
        <f t="shared" ref="E12:J12" si="0">SUM(E13:E19)</f>
        <v>992409810.12</v>
      </c>
      <c r="F12" s="39">
        <f t="shared" si="0"/>
        <v>1957735393.51</v>
      </c>
      <c r="G12" s="39">
        <f t="shared" si="0"/>
        <v>2588350768.0900002</v>
      </c>
      <c r="H12" s="39">
        <f t="shared" si="0"/>
        <v>292597040.30000001</v>
      </c>
      <c r="I12" s="39">
        <f t="shared" si="0"/>
        <v>835469452.87</v>
      </c>
      <c r="J12" s="39">
        <f t="shared" si="0"/>
        <v>1751937708.3699999</v>
      </c>
      <c r="K12" s="40" t="s">
        <v>20</v>
      </c>
      <c r="L12" s="37"/>
    </row>
    <row r="13" spans="1:12" s="41" customFormat="1" ht="22.5" customHeight="1" x14ac:dyDescent="0.45">
      <c r="A13" s="42" t="s">
        <v>21</v>
      </c>
      <c r="B13" s="42"/>
      <c r="C13" s="43"/>
      <c r="D13" s="44"/>
      <c r="E13" s="45">
        <v>678435355.80999994</v>
      </c>
      <c r="F13" s="46">
        <f>360331953.01+898991165.58</f>
        <v>1259323118.5900002</v>
      </c>
      <c r="G13" s="47">
        <v>915739144.01999998</v>
      </c>
      <c r="H13" s="45">
        <v>41878451.57</v>
      </c>
      <c r="I13" s="46">
        <v>80322208.140000001</v>
      </c>
      <c r="J13" s="47">
        <v>79532303.060000002</v>
      </c>
      <c r="K13" s="48" t="s">
        <v>22</v>
      </c>
      <c r="L13" s="43"/>
    </row>
    <row r="14" spans="1:12" s="41" customFormat="1" ht="22.5" customHeight="1" x14ac:dyDescent="0.45">
      <c r="A14" s="43"/>
      <c r="B14" s="49" t="s">
        <v>23</v>
      </c>
      <c r="C14" s="43"/>
      <c r="D14" s="44"/>
      <c r="E14" s="50">
        <v>35448591.450000003</v>
      </c>
      <c r="F14" s="51">
        <f>17958279.92+13494670.12</f>
        <v>31452950.039999999</v>
      </c>
      <c r="G14" s="45">
        <v>34540043.119999997</v>
      </c>
      <c r="H14" s="50">
        <v>34183646.960000001</v>
      </c>
      <c r="I14" s="51">
        <v>32846942.039999999</v>
      </c>
      <c r="J14" s="45">
        <v>33196517.280000001</v>
      </c>
      <c r="K14" s="48"/>
      <c r="L14" s="49" t="s">
        <v>24</v>
      </c>
    </row>
    <row r="15" spans="1:12" s="41" customFormat="1" ht="22.5" customHeight="1" x14ac:dyDescent="0.45">
      <c r="A15" s="48"/>
      <c r="B15" s="48" t="s">
        <v>25</v>
      </c>
      <c r="C15" s="48"/>
      <c r="D15" s="52"/>
      <c r="E15" s="53">
        <f>30814640.1+28918770.23</f>
        <v>59733410.329999998</v>
      </c>
      <c r="F15" s="45">
        <v>45101841.869999997</v>
      </c>
      <c r="G15" s="54">
        <f>93112270.82+53400336.16+67420144.91</f>
        <v>213932751.88999999</v>
      </c>
      <c r="H15" s="53">
        <v>125802</v>
      </c>
      <c r="I15" s="45">
        <v>17509320.719999999</v>
      </c>
      <c r="J15" s="54">
        <v>9616821.1600000001</v>
      </c>
      <c r="K15" s="48"/>
      <c r="L15" s="48" t="s">
        <v>26</v>
      </c>
    </row>
    <row r="16" spans="1:12" s="41" customFormat="1" ht="22.5" customHeight="1" x14ac:dyDescent="0.4">
      <c r="A16" s="48"/>
      <c r="B16" s="48" t="s">
        <v>27</v>
      </c>
      <c r="C16" s="48"/>
      <c r="D16" s="52"/>
      <c r="E16" s="53">
        <v>3722656.86</v>
      </c>
      <c r="F16" s="54">
        <f>11629755.2+9392263.55</f>
        <v>21022018.75</v>
      </c>
      <c r="G16" s="54">
        <v>10863274.59</v>
      </c>
      <c r="H16" s="53">
        <v>5733172.6100000003</v>
      </c>
      <c r="I16" s="54">
        <v>23939682.039999999</v>
      </c>
      <c r="J16" s="54">
        <v>16651690.1</v>
      </c>
      <c r="K16" s="48"/>
      <c r="L16" s="48" t="s">
        <v>28</v>
      </c>
    </row>
    <row r="17" spans="1:12" s="41" customFormat="1" ht="22.5" customHeight="1" x14ac:dyDescent="0.4">
      <c r="A17" s="48"/>
      <c r="B17" s="48" t="s">
        <v>29</v>
      </c>
      <c r="C17" s="48"/>
      <c r="D17" s="52"/>
      <c r="E17" s="55">
        <v>0</v>
      </c>
      <c r="F17" s="54">
        <f>761656.05+239338.42</f>
        <v>1000994.4700000001</v>
      </c>
      <c r="G17" s="54">
        <v>8211744.7599999998</v>
      </c>
      <c r="H17" s="56" t="s">
        <v>30</v>
      </c>
      <c r="I17" s="54">
        <v>1236490.44</v>
      </c>
      <c r="J17" s="54">
        <v>9833226.8399999999</v>
      </c>
      <c r="K17" s="48"/>
      <c r="L17" s="48" t="s">
        <v>31</v>
      </c>
    </row>
    <row r="18" spans="1:12" s="41" customFormat="1" ht="22.5" customHeight="1" x14ac:dyDescent="0.4">
      <c r="A18" s="48"/>
      <c r="B18" s="48" t="s">
        <v>32</v>
      </c>
      <c r="C18" s="48"/>
      <c r="D18" s="52"/>
      <c r="E18" s="53">
        <v>3045322.68</v>
      </c>
      <c r="F18" s="54">
        <f>1115530.7+4821534.27</f>
        <v>5937064.9699999997</v>
      </c>
      <c r="G18" s="54">
        <v>9921332.25</v>
      </c>
      <c r="H18" s="53">
        <v>1835830</v>
      </c>
      <c r="I18" s="54">
        <v>4774709.9000000004</v>
      </c>
      <c r="J18" s="54">
        <v>9943732.8499999996</v>
      </c>
      <c r="K18" s="48"/>
      <c r="L18" s="48" t="s">
        <v>33</v>
      </c>
    </row>
    <row r="19" spans="1:12" s="41" customFormat="1" ht="22.5" customHeight="1" x14ac:dyDescent="0.4">
      <c r="A19" s="48" t="s">
        <v>34</v>
      </c>
      <c r="B19" s="48"/>
      <c r="C19" s="48"/>
      <c r="D19" s="52"/>
      <c r="E19" s="53">
        <v>212024472.99000001</v>
      </c>
      <c r="F19" s="54">
        <f>176035016.94+417862387.88</f>
        <v>593897404.81999993</v>
      </c>
      <c r="G19" s="54">
        <f>1395142477.46</f>
        <v>1395142477.46</v>
      </c>
      <c r="H19" s="53">
        <v>208840137.16</v>
      </c>
      <c r="I19" s="54">
        <v>674840099.59000003</v>
      </c>
      <c r="J19" s="54">
        <v>1593163417.0799999</v>
      </c>
      <c r="K19" s="48" t="s">
        <v>35</v>
      </c>
      <c r="L19" s="48"/>
    </row>
    <row r="20" spans="1:12" s="41" customFormat="1" ht="22.5" customHeight="1" x14ac:dyDescent="0.4">
      <c r="A20" s="37" t="s">
        <v>36</v>
      </c>
      <c r="B20" s="37"/>
      <c r="C20" s="37"/>
      <c r="D20" s="38"/>
      <c r="E20" s="39">
        <f>SUM(E21:E24)</f>
        <v>511702255.22000003</v>
      </c>
      <c r="F20" s="39">
        <f>SUM(F21:F23)</f>
        <v>724068788.88999987</v>
      </c>
      <c r="G20" s="39">
        <f>SUM(G21:G23)</f>
        <v>1819366952.5599999</v>
      </c>
      <c r="H20" s="39">
        <f t="shared" ref="H20:J20" si="1">SUM(H21:H23)</f>
        <v>483634288.63</v>
      </c>
      <c r="I20" s="39">
        <f t="shared" si="1"/>
        <v>768143244.75</v>
      </c>
      <c r="J20" s="39">
        <f t="shared" si="1"/>
        <v>1696522738.1499999</v>
      </c>
      <c r="K20" s="40" t="s">
        <v>37</v>
      </c>
      <c r="L20" s="37"/>
    </row>
    <row r="21" spans="1:12" s="41" customFormat="1" ht="22.5" customHeight="1" x14ac:dyDescent="0.4">
      <c r="A21" s="57" t="s">
        <v>38</v>
      </c>
      <c r="B21" s="57"/>
      <c r="C21" s="57"/>
      <c r="D21" s="58"/>
      <c r="E21" s="59">
        <v>273550922.63999999</v>
      </c>
      <c r="F21" s="59">
        <f>137305470.54+426105773.62</f>
        <v>563411244.15999997</v>
      </c>
      <c r="G21" s="59">
        <v>1338987527.0599999</v>
      </c>
      <c r="H21" s="59">
        <v>263001635.06</v>
      </c>
      <c r="I21" s="59">
        <v>588687604.53999996</v>
      </c>
      <c r="J21" s="59">
        <v>1288178682.0699999</v>
      </c>
      <c r="K21" s="49" t="s">
        <v>39</v>
      </c>
      <c r="L21" s="49"/>
    </row>
    <row r="22" spans="1:12" s="41" customFormat="1" ht="22.5" customHeight="1" x14ac:dyDescent="0.4">
      <c r="A22" s="60" t="s">
        <v>40</v>
      </c>
      <c r="B22" s="60"/>
      <c r="C22" s="60"/>
      <c r="D22" s="44"/>
      <c r="E22" s="59">
        <v>195772548.99000001</v>
      </c>
      <c r="F22" s="59">
        <f>15805515+42602217.92</f>
        <v>58407732.920000002</v>
      </c>
      <c r="G22" s="59">
        <v>269979574.54000002</v>
      </c>
      <c r="H22" s="59">
        <v>140954913.5</v>
      </c>
      <c r="I22" s="59">
        <v>94144186.680000007</v>
      </c>
      <c r="J22" s="59">
        <v>270061495.49000001</v>
      </c>
      <c r="K22" s="49" t="s">
        <v>41</v>
      </c>
      <c r="L22" s="49"/>
    </row>
    <row r="23" spans="1:12" s="41" customFormat="1" ht="22.5" customHeight="1" x14ac:dyDescent="0.4">
      <c r="A23" s="42" t="s">
        <v>42</v>
      </c>
      <c r="B23" s="43"/>
      <c r="C23" s="43"/>
      <c r="D23" s="44"/>
      <c r="E23" s="59">
        <v>42378783.590000004</v>
      </c>
      <c r="F23" s="59">
        <f>25462372.68+76787439.13</f>
        <v>102249811.81</v>
      </c>
      <c r="G23" s="59">
        <v>210399850.96000001</v>
      </c>
      <c r="H23" s="59">
        <v>79677740.069999993</v>
      </c>
      <c r="I23" s="59">
        <v>85311453.530000001</v>
      </c>
      <c r="J23" s="59">
        <v>138282560.59</v>
      </c>
      <c r="K23" s="49" t="s">
        <v>43</v>
      </c>
      <c r="L23" s="43"/>
    </row>
    <row r="24" spans="1:12" s="20" customFormat="1" ht="3" customHeight="1" x14ac:dyDescent="0.4">
      <c r="A24" s="31"/>
      <c r="B24" s="61"/>
      <c r="C24" s="61"/>
      <c r="D24" s="62"/>
      <c r="E24" s="29"/>
      <c r="F24" s="29"/>
      <c r="G24" s="29"/>
      <c r="H24" s="62"/>
      <c r="I24" s="62"/>
      <c r="J24" s="62"/>
      <c r="K24" s="63"/>
      <c r="L24" s="61"/>
    </row>
    <row r="25" spans="1:12" s="14" customFormat="1" ht="3" customHeight="1" x14ac:dyDescent="0.4">
      <c r="A25" s="23"/>
      <c r="B25" s="64"/>
      <c r="C25" s="64"/>
      <c r="D25" s="64"/>
      <c r="E25" s="20"/>
      <c r="F25" s="20"/>
      <c r="G25" s="20"/>
      <c r="H25" s="64"/>
      <c r="I25" s="64"/>
      <c r="J25" s="64"/>
      <c r="K25" s="65"/>
      <c r="L25" s="64"/>
    </row>
    <row r="26" spans="1:12" s="68" customFormat="1" ht="18.75" x14ac:dyDescent="0.4">
      <c r="A26" s="66"/>
      <c r="B26" s="67" t="s">
        <v>44</v>
      </c>
      <c r="F26" s="69"/>
      <c r="G26" s="69"/>
      <c r="K26" s="69"/>
      <c r="L26" s="66"/>
    </row>
    <row r="27" spans="1:12" s="68" customFormat="1" ht="18.75" x14ac:dyDescent="0.4">
      <c r="B27" s="67" t="s">
        <v>45</v>
      </c>
      <c r="F27" s="69"/>
      <c r="G27" s="69"/>
    </row>
    <row r="28" spans="1:12" s="14" customFormat="1" ht="18.75" x14ac:dyDescent="0.4"/>
    <row r="29" spans="1:12" s="14" customFormat="1" ht="18.75" x14ac:dyDescent="0.4"/>
    <row r="30" spans="1:12" s="14" customFormat="1" ht="18.75" x14ac:dyDescent="0.4"/>
    <row r="31" spans="1:12" s="14" customFormat="1" ht="18.75" x14ac:dyDescent="0.4"/>
    <row r="32" spans="1:12" s="14" customFormat="1" ht="18.75" x14ac:dyDescent="0.4"/>
    <row r="33" s="14" customFormat="1" ht="18.75" x14ac:dyDescent="0.4"/>
    <row r="34" s="14" customFormat="1" ht="18.75" x14ac:dyDescent="0.4"/>
    <row r="35" s="14" customFormat="1" ht="18.75" x14ac:dyDescent="0.4"/>
    <row r="36" s="14" customFormat="1" ht="18.75" x14ac:dyDescent="0.4"/>
    <row r="37" s="14" customFormat="1" ht="18.75" x14ac:dyDescent="0.4"/>
  </sheetData>
  <mergeCells count="8">
    <mergeCell ref="A21:D21"/>
    <mergeCell ref="A5:D10"/>
    <mergeCell ref="E5:G5"/>
    <mergeCell ref="H5:J5"/>
    <mergeCell ref="A12:D12"/>
    <mergeCell ref="K12:L12"/>
    <mergeCell ref="A20:D20"/>
    <mergeCell ref="K20:L20"/>
  </mergeCells>
  <pageMargins left="0.6692913385826772" right="0.19685039370078741" top="0.78740157480314965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T-16.1น153</vt:lpstr>
      <vt:lpstr>'T-16.1น153'!Print_Area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2014-04-08T16:43:44Z</dcterms:created>
  <dcterms:modified xsi:type="dcterms:W3CDTF">2014-04-08T16:44:02Z</dcterms:modified>
</cp:coreProperties>
</file>