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7" i="1"/>
  <c r="E26"/>
  <c r="I24"/>
  <c r="G24"/>
  <c r="G27" s="1"/>
  <c r="I27" s="1"/>
  <c r="E23"/>
  <c r="E22"/>
  <c r="I20"/>
  <c r="G20"/>
  <c r="G23" s="1"/>
  <c r="I23" s="1"/>
  <c r="E19"/>
  <c r="E18"/>
  <c r="I16"/>
  <c r="G16"/>
  <c r="G19" s="1"/>
  <c r="I19" s="1"/>
  <c r="E15"/>
  <c r="I13"/>
  <c r="G13"/>
  <c r="G15" s="1"/>
  <c r="I15" s="1"/>
  <c r="G12"/>
  <c r="I12" s="1"/>
  <c r="E12"/>
  <c r="I10"/>
  <c r="G9"/>
  <c r="I9" s="1"/>
  <c r="E9"/>
  <c r="I7"/>
  <c r="I6"/>
  <c r="G18" l="1"/>
  <c r="I18" s="1"/>
  <c r="G22"/>
  <c r="I22" s="1"/>
  <c r="G26"/>
  <c r="I26" s="1"/>
</calcChain>
</file>

<file path=xl/sharedStrings.xml><?xml version="1.0" encoding="utf-8"?>
<sst xmlns="http://schemas.openxmlformats.org/spreadsheetml/2006/main" count="52" uniqueCount="43">
  <si>
    <t>ตาราง</t>
  </si>
  <si>
    <t>TABLE</t>
  </si>
  <si>
    <t>รายการ</t>
  </si>
  <si>
    <t>ข้อมูลที่สำคัญของสถานประกอบการอุตสาหกรรมการผลิตที่ดำเนินการในรอบปี 2539 และ 2549</t>
  </si>
  <si>
    <t>PRINCIPAL DATA OF MANUFACTURING ESTABLISHMENTS WHICH THE OPERATION PERIOD WAS OF THE YEAR IN 1996 AND 2006</t>
  </si>
  <si>
    <r>
      <t>ปี 2539</t>
    </r>
    <r>
      <rPr>
        <b/>
        <vertAlign val="superscript"/>
        <sz val="13"/>
        <rFont val="TH SarabunPSK"/>
        <family val="2"/>
      </rPr>
      <t>1/</t>
    </r>
  </si>
  <si>
    <r>
      <t>ปี 2549</t>
    </r>
    <r>
      <rPr>
        <b/>
        <vertAlign val="superscript"/>
        <sz val="13"/>
        <rFont val="TH SarabunPSK"/>
        <family val="2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</si>
  <si>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</si>
  <si>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</si>
  <si>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</si>
  <si>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</si>
  <si>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</si>
  <si>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</si>
  <si>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</si>
  <si>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</si>
  <si>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</si>
  <si>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</si>
  <si>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</si>
  <si>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</si>
  <si>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</si>
  <si>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</si>
  <si>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</si>
  <si>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</si>
  <si>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</si>
  <si>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</si>
  <si>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</si>
  <si>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</si>
  <si>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</si>
  <si>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</si>
  <si>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</si>
  <si>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</si>
  <si>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</si>
  <si>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</si>
  <si>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</si>
  <si>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</si>
  <si>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</si>
  <si>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จังหวัดเชียงราย : สถานประกอบการอุตสาหกรรมการผลิตที่มีคนทำงาน 10 คนขึ้นไป  </t>
  </si>
  <si>
    <t xml:space="preserve">The 1997 industrial census : Chiang Rai Provincial : manufacturing  establishments with 10 persons engaged or more. </t>
  </si>
  <si>
    <t>2/</t>
  </si>
  <si>
    <t xml:space="preserve">สำมะโนอุตสาหกรรม พ.ศ. 2550 จังหวัดเชียงราย  เฉพาะสถานประกอบการอุตสาหกรรมการผลิตที่มีคนทำงาน 16 คนขึ้นไป  </t>
  </si>
  <si>
    <t xml:space="preserve">The 2007 industrial census : Chiang Rai Provincial : manufacturing  establishments with 16 persons engaged or more. </t>
  </si>
  <si>
    <t xml:space="preserve">    ที่มา:   สำมะโนอุตสาหกรรม พ.ศ. 2540 และ 2550 จังหวัดเชียงราย  สำนักงานสถิติแห่งชาติ</t>
  </si>
  <si>
    <t>Source:   The 1997 and 2007 Industrial census Chiang Rai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</si>
</sst>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200" formatCode="#,##0.0"/>
    <numFmt numFmtId="201" formatCode="_-* #,##0.0000_-;\-* #,##0.0000_-;_-* &quot;-&quot;??_-;_-@_-"/>
    <numFmt numFmtId="202" formatCode="_-* #,##0.000_-;\-* #,##0.00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vertAlign val="superscript"/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7" xfId="0" applyFont="1" applyBorder="1"/>
    <xf numFmtId="0" fontId="4" fillId="0" borderId="6" xfId="0" applyFont="1" applyBorder="1"/>
    <xf numFmtId="0" fontId="2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Border="1" applyAlignment="1">
      <alignment vertical="center"/>
    </xf>
    <xf numFmtId="187" fontId="3" fillId="0" borderId="8" xfId="1" applyNumberFormat="1" applyFont="1" applyBorder="1"/>
    <xf numFmtId="187" fontId="3" fillId="0" borderId="0" xfId="1" applyNumberFormat="1" applyFont="1" applyBorder="1"/>
    <xf numFmtId="0" fontId="3" fillId="0" borderId="8" xfId="0" applyFont="1" applyBorder="1"/>
    <xf numFmtId="0" fontId="3" fillId="0" borderId="5" xfId="0" applyFont="1" applyBorder="1"/>
    <xf numFmtId="0" fontId="5" fillId="0" borderId="5" xfId="0" applyFont="1" applyBorder="1"/>
    <xf numFmtId="0" fontId="3" fillId="0" borderId="6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87" fontId="3" fillId="0" borderId="8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200" fontId="5" fillId="0" borderId="8" xfId="0" applyNumberFormat="1" applyFont="1" applyBorder="1" applyAlignment="1">
      <alignment vertical="center"/>
    </xf>
    <xf numFmtId="200" fontId="5" fillId="0" borderId="0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3" fontId="3" fillId="0" borderId="8" xfId="1" applyFont="1" applyBorder="1"/>
    <xf numFmtId="43" fontId="3" fillId="0" borderId="0" xfId="1" applyFont="1" applyBorder="1"/>
    <xf numFmtId="200" fontId="3" fillId="0" borderId="8" xfId="0" applyNumberFormat="1" applyFont="1" applyBorder="1"/>
    <xf numFmtId="200" fontId="3" fillId="0" borderId="0" xfId="0" applyNumberFormat="1" applyFont="1" applyBorder="1"/>
    <xf numFmtId="43" fontId="5" fillId="0" borderId="8" xfId="1" applyFont="1" applyBorder="1"/>
    <xf numFmtId="43" fontId="5" fillId="0" borderId="0" xfId="1" applyFont="1" applyBorder="1"/>
    <xf numFmtId="201" fontId="3" fillId="0" borderId="8" xfId="1" applyNumberFormat="1" applyFont="1" applyBorder="1"/>
    <xf numFmtId="201" fontId="3" fillId="0" borderId="0" xfId="1" applyNumberFormat="1" applyFont="1" applyBorder="1"/>
    <xf numFmtId="202" fontId="3" fillId="0" borderId="8" xfId="1" applyNumberFormat="1" applyFont="1" applyBorder="1"/>
    <xf numFmtId="202" fontId="3" fillId="0" borderId="0" xfId="1" applyNumberFormat="1" applyFont="1" applyBorder="1"/>
    <xf numFmtId="0" fontId="8" fillId="0" borderId="0" xfId="0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0" applyFont="1" applyBorder="1"/>
    <xf numFmtId="0" fontId="8" fillId="0" borderId="0" xfId="2" quotePrefix="1" applyFont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29</xdr:col>
      <xdr:colOff>0</xdr:colOff>
      <xdr:row>30</xdr:row>
      <xdr:rowOff>76200</xdr:rowOff>
    </xdr:from>
    <xdr:to>
      <xdr:col>29</xdr:col>
      <xdr:colOff>0</xdr:colOff>
      <xdr:row>31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5550" y="6524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995362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679132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11050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995362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211050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93630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593407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8395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93630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395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715500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9734550" y="6181725"/>
          <a:ext cx="5048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29</xdr:row>
      <xdr:rowOff>85725</xdr:rowOff>
    </xdr:from>
    <xdr:to>
      <xdr:col>26</xdr:col>
      <xdr:colOff>0</xdr:colOff>
      <xdr:row>30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9867900" y="65246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30</xdr:row>
      <xdr:rowOff>219075</xdr:rowOff>
    </xdr:from>
    <xdr:to>
      <xdr:col>27</xdr:col>
      <xdr:colOff>0</xdr:colOff>
      <xdr:row>31</xdr:row>
      <xdr:rowOff>66675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325100" y="69342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8982075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982075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95250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95250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4</xdr:row>
      <xdr:rowOff>247650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295275</xdr:colOff>
      <xdr:row>120</xdr:row>
      <xdr:rowOff>0</xdr:rowOff>
    </xdr:from>
    <xdr:to>
      <xdr:col>16</xdr:col>
      <xdr:colOff>19050</xdr:colOff>
      <xdr:row>120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8562975" y="27193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8</xdr:col>
      <xdr:colOff>104775</xdr:colOff>
      <xdr:row>2</xdr:row>
      <xdr:rowOff>76200</xdr:rowOff>
    </xdr:from>
    <xdr:to>
      <xdr:col>11</xdr:col>
      <xdr:colOff>266700</xdr:colOff>
      <xdr:row>5</xdr:row>
      <xdr:rowOff>19050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4619625" y="552450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32</xdr:row>
      <xdr:rowOff>76200</xdr:rowOff>
    </xdr:from>
    <xdr:to>
      <xdr:col>11</xdr:col>
      <xdr:colOff>266700</xdr:colOff>
      <xdr:row>35</xdr:row>
      <xdr:rowOff>19050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619625" y="74390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62</xdr:row>
      <xdr:rowOff>76200</xdr:rowOff>
    </xdr:from>
    <xdr:to>
      <xdr:col>11</xdr:col>
      <xdr:colOff>266700</xdr:colOff>
      <xdr:row>65</xdr:row>
      <xdr:rowOff>19050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4619625" y="141636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92</xdr:row>
      <xdr:rowOff>76200</xdr:rowOff>
    </xdr:from>
    <xdr:to>
      <xdr:col>11</xdr:col>
      <xdr:colOff>266700</xdr:colOff>
      <xdr:row>95</xdr:row>
      <xdr:rowOff>19050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4619625" y="208883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17</xdr:col>
      <xdr:colOff>0</xdr:colOff>
      <xdr:row>31</xdr:row>
      <xdr:rowOff>276225</xdr:rowOff>
    </xdr:from>
    <xdr:to>
      <xdr:col>17</xdr:col>
      <xdr:colOff>0</xdr:colOff>
      <xdr:row>33</xdr:row>
      <xdr:rowOff>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277475" y="6248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219075</xdr:rowOff>
    </xdr:from>
    <xdr:to>
      <xdr:col>17</xdr:col>
      <xdr:colOff>0</xdr:colOff>
      <xdr:row>33</xdr:row>
      <xdr:rowOff>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0277475" y="6467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0</xdr:colOff>
      <xdr:row>4</xdr:row>
      <xdr:rowOff>276225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182225" y="7620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123825</xdr:colOff>
      <xdr:row>18</xdr:row>
      <xdr:rowOff>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8896350" y="57340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85725</xdr:colOff>
      <xdr:row>18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896350" y="57340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763125" y="105251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16</xdr:col>
      <xdr:colOff>142875</xdr:colOff>
      <xdr:row>25</xdr:row>
      <xdr:rowOff>38100</xdr:rowOff>
    </xdr:from>
    <xdr:to>
      <xdr:col>17</xdr:col>
      <xdr:colOff>0</xdr:colOff>
      <xdr:row>29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8229600" y="706755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sqref="A1:XFD1048576"/>
    </sheetView>
  </sheetViews>
  <sheetFormatPr defaultRowHeight="21.75"/>
  <cols>
    <col min="1" max="5" width="9" style="5"/>
    <col min="6" max="6" width="9" style="6"/>
    <col min="7" max="7" width="9" style="5"/>
    <col min="8" max="8" width="9" style="6"/>
    <col min="9" max="9" width="9" style="5"/>
    <col min="10" max="10" width="9" style="6"/>
    <col min="11" max="12" width="9" style="5"/>
    <col min="13" max="16384" width="9" style="6"/>
  </cols>
  <sheetData>
    <row r="1" spans="1:13" s="11" customFormat="1">
      <c r="A1" s="1"/>
      <c r="B1" s="1" t="s">
        <v>0</v>
      </c>
      <c r="C1" s="7">
        <v>10.1</v>
      </c>
      <c r="D1" s="1" t="s">
        <v>3</v>
      </c>
      <c r="E1" s="1"/>
      <c r="G1" s="1"/>
      <c r="I1" s="1"/>
      <c r="K1" s="1"/>
      <c r="L1" s="1"/>
    </row>
    <row r="2" spans="1:13" s="3" customFormat="1">
      <c r="A2" s="2"/>
      <c r="B2" s="2" t="s">
        <v>1</v>
      </c>
      <c r="C2" s="7">
        <v>10.1</v>
      </c>
      <c r="D2" s="2" t="s">
        <v>4</v>
      </c>
      <c r="E2" s="2"/>
      <c r="G2" s="2"/>
      <c r="I2" s="2"/>
      <c r="K2" s="2"/>
      <c r="L2" s="2"/>
    </row>
    <row r="3" spans="1:13" s="6" customFormat="1"/>
    <row r="4" spans="1:13" s="8" customFormat="1" ht="19.5" customHeight="1">
      <c r="A4" s="16" t="s">
        <v>2</v>
      </c>
      <c r="B4" s="16"/>
      <c r="C4" s="16"/>
      <c r="D4" s="17"/>
      <c r="E4" s="18" t="s">
        <v>5</v>
      </c>
      <c r="F4" s="19"/>
      <c r="G4" s="18" t="s">
        <v>6</v>
      </c>
      <c r="H4" s="19"/>
      <c r="I4" s="18" t="s">
        <v>7</v>
      </c>
      <c r="J4" s="19"/>
      <c r="K4" s="24"/>
      <c r="L4" s="16" t="s">
        <v>8</v>
      </c>
      <c r="M4" s="15"/>
    </row>
    <row r="5" spans="1:13" s="8" customFormat="1" ht="15" customHeight="1">
      <c r="A5" s="22"/>
      <c r="B5" s="22"/>
      <c r="C5" s="22"/>
      <c r="D5" s="23"/>
      <c r="E5" s="33" t="s">
        <v>9</v>
      </c>
      <c r="F5" s="34"/>
      <c r="G5" s="33" t="s">
        <v>10</v>
      </c>
      <c r="H5" s="34"/>
      <c r="I5" s="12" t="s">
        <v>11</v>
      </c>
      <c r="J5" s="13"/>
      <c r="K5" s="14"/>
      <c r="L5" s="22"/>
      <c r="M5" s="15"/>
    </row>
    <row r="6" spans="1:13" s="27" customFormat="1" ht="18.75" customHeight="1">
      <c r="A6" s="20" t="s">
        <v>12</v>
      </c>
      <c r="B6" s="20"/>
      <c r="C6" s="20"/>
      <c r="D6" s="21"/>
      <c r="E6" s="35">
        <v>236</v>
      </c>
      <c r="F6" s="36"/>
      <c r="G6" s="35">
        <v>342</v>
      </c>
      <c r="H6" s="37"/>
      <c r="I6" s="38">
        <f>(G6-E6)/E6*100</f>
        <v>44.915254237288138</v>
      </c>
      <c r="J6" s="39"/>
      <c r="K6" s="40"/>
      <c r="L6" s="25" t="s">
        <v>13</v>
      </c>
    </row>
    <row r="7" spans="1:13" s="3" customFormat="1" ht="18.75" customHeight="1">
      <c r="A7" s="3" t="s">
        <v>14</v>
      </c>
      <c r="D7" s="31"/>
      <c r="E7" s="28">
        <v>7881</v>
      </c>
      <c r="F7" s="29"/>
      <c r="G7" s="28">
        <v>14026</v>
      </c>
      <c r="H7" s="29"/>
      <c r="I7" s="38">
        <f>(G7-E7)/E7*100</f>
        <v>77.972338535718819</v>
      </c>
      <c r="J7" s="39"/>
      <c r="K7" s="30"/>
      <c r="L7" s="3" t="s">
        <v>15</v>
      </c>
    </row>
    <row r="8" spans="1:13" s="3" customFormat="1" ht="18.75" customHeight="1">
      <c r="D8" s="31"/>
      <c r="E8" s="41"/>
      <c r="F8" s="42"/>
      <c r="G8" s="28"/>
      <c r="H8" s="29"/>
      <c r="I8" s="43"/>
      <c r="J8" s="44"/>
      <c r="K8" s="30"/>
    </row>
    <row r="9" spans="1:13" s="15" customFormat="1" ht="18.75" customHeight="1">
      <c r="B9" s="15" t="s">
        <v>16</v>
      </c>
      <c r="D9" s="32"/>
      <c r="E9" s="45">
        <f>E7/E6</f>
        <v>33.394067796610166</v>
      </c>
      <c r="F9" s="46"/>
      <c r="G9" s="45">
        <f>G7/G6</f>
        <v>41.011695906432749</v>
      </c>
      <c r="H9" s="46"/>
      <c r="I9" s="38">
        <f>(G9-E9)/E9*100</f>
        <v>22.811321328741656</v>
      </c>
      <c r="J9" s="39"/>
      <c r="K9" s="26"/>
      <c r="L9" s="15" t="s">
        <v>17</v>
      </c>
    </row>
    <row r="10" spans="1:13" s="3" customFormat="1" ht="21.75" customHeight="1">
      <c r="A10" s="3" t="s">
        <v>18</v>
      </c>
      <c r="D10" s="31"/>
      <c r="E10" s="28">
        <v>7587</v>
      </c>
      <c r="F10" s="29"/>
      <c r="G10" s="28">
        <v>7531</v>
      </c>
      <c r="H10" s="29"/>
      <c r="I10" s="38">
        <f>(G10-E10)/E10*100</f>
        <v>-0.73810465269540004</v>
      </c>
      <c r="J10" s="39"/>
      <c r="K10" s="30"/>
      <c r="L10" s="3" t="s">
        <v>19</v>
      </c>
    </row>
    <row r="11" spans="1:13" s="3" customFormat="1" ht="19.5">
      <c r="D11" s="31"/>
      <c r="E11" s="41"/>
      <c r="F11" s="42"/>
      <c r="G11" s="28"/>
      <c r="H11" s="29"/>
      <c r="I11" s="43"/>
      <c r="J11" s="44"/>
      <c r="K11" s="30"/>
    </row>
    <row r="12" spans="1:13" s="15" customFormat="1" ht="19.5">
      <c r="B12" s="15" t="s">
        <v>20</v>
      </c>
      <c r="D12" s="32"/>
      <c r="E12" s="45">
        <f>E10/E6</f>
        <v>32.148305084745765</v>
      </c>
      <c r="F12" s="46"/>
      <c r="G12" s="45">
        <f>G10/G6</f>
        <v>22.020467836257311</v>
      </c>
      <c r="H12" s="46"/>
      <c r="I12" s="38">
        <f>(G12-E12)/E12*100</f>
        <v>-31.503487421158233</v>
      </c>
      <c r="J12" s="39"/>
      <c r="K12" s="26"/>
      <c r="L12" s="15" t="s">
        <v>17</v>
      </c>
    </row>
    <row r="13" spans="1:13" s="3" customFormat="1" ht="19.5">
      <c r="A13" s="3" t="s">
        <v>21</v>
      </c>
      <c r="D13" s="31"/>
      <c r="E13" s="47">
        <v>263.0684</v>
      </c>
      <c r="F13" s="48"/>
      <c r="G13" s="47">
        <f>322935/1000</f>
        <v>322.935</v>
      </c>
      <c r="H13" s="48"/>
      <c r="I13" s="38">
        <f>(G13-E13)/E13*100</f>
        <v>22.75704721661743</v>
      </c>
      <c r="J13" s="39"/>
      <c r="K13" s="30"/>
      <c r="L13" s="3" t="s">
        <v>22</v>
      </c>
    </row>
    <row r="14" spans="1:13" s="3" customFormat="1" ht="19.5">
      <c r="D14" s="31"/>
      <c r="E14" s="49"/>
      <c r="F14" s="50"/>
      <c r="G14" s="28"/>
      <c r="H14" s="29"/>
      <c r="I14" s="43"/>
      <c r="J14" s="44"/>
      <c r="K14" s="30"/>
    </row>
    <row r="15" spans="1:13" s="15" customFormat="1" ht="19.5">
      <c r="B15" s="15" t="s">
        <v>23</v>
      </c>
      <c r="D15" s="32"/>
      <c r="E15" s="45">
        <f>E13/E10*1000000</f>
        <v>34673.57321734546</v>
      </c>
      <c r="F15" s="46"/>
      <c r="G15" s="45">
        <f>G13/G10*1000000</f>
        <v>42880.759527287213</v>
      </c>
      <c r="H15" s="46"/>
      <c r="I15" s="38">
        <f>(G15-E15)/E15*100</f>
        <v>23.669860208800479</v>
      </c>
      <c r="J15" s="39"/>
      <c r="K15" s="26"/>
      <c r="L15" s="15" t="s">
        <v>24</v>
      </c>
    </row>
    <row r="16" spans="1:13" s="3" customFormat="1" ht="19.5">
      <c r="A16" s="3" t="s">
        <v>25</v>
      </c>
      <c r="D16" s="31"/>
      <c r="E16" s="47">
        <v>3247.9258</v>
      </c>
      <c r="F16" s="48"/>
      <c r="G16" s="47">
        <f>2620960/1000</f>
        <v>2620.96</v>
      </c>
      <c r="H16" s="48"/>
      <c r="I16" s="38">
        <f>(G16-E16)/E16*100</f>
        <v>-19.303575223300975</v>
      </c>
      <c r="J16" s="39"/>
      <c r="K16" s="30"/>
      <c r="L16" s="3" t="s">
        <v>26</v>
      </c>
    </row>
    <row r="17" spans="1:12" s="3" customFormat="1" ht="19.5">
      <c r="D17" s="31"/>
      <c r="E17" s="41"/>
      <c r="F17" s="42"/>
      <c r="G17" s="28"/>
      <c r="H17" s="29"/>
      <c r="I17" s="43"/>
      <c r="J17" s="44"/>
      <c r="K17" s="30"/>
    </row>
    <row r="18" spans="1:12" s="15" customFormat="1" ht="19.5">
      <c r="B18" s="15" t="s">
        <v>27</v>
      </c>
      <c r="D18" s="32"/>
      <c r="E18" s="45">
        <f>E16/E6*1000000/1000</f>
        <v>13762.397457627118</v>
      </c>
      <c r="F18" s="46"/>
      <c r="G18" s="45">
        <f>G16/G6*1000000/1000</f>
        <v>7663.625730994152</v>
      </c>
      <c r="H18" s="46"/>
      <c r="I18" s="38">
        <f>(G18-E18)/E18*100</f>
        <v>-44.314747814909438</v>
      </c>
      <c r="J18" s="39"/>
      <c r="K18" s="26"/>
      <c r="L18" s="15" t="s">
        <v>28</v>
      </c>
    </row>
    <row r="19" spans="1:12" s="15" customFormat="1" ht="19.5">
      <c r="B19" s="15" t="s">
        <v>29</v>
      </c>
      <c r="D19" s="32"/>
      <c r="E19" s="45">
        <f>E16/E7*1000000/1000</f>
        <v>412.12102525060277</v>
      </c>
      <c r="F19" s="46"/>
      <c r="G19" s="45">
        <f>G16/G7*1000000/1000</f>
        <v>186.86439469556538</v>
      </c>
      <c r="H19" s="46"/>
      <c r="I19" s="38">
        <f>(G19-E19)/E19*100</f>
        <v>-54.657883668532371</v>
      </c>
      <c r="J19" s="39"/>
      <c r="K19" s="26"/>
      <c r="L19" s="15" t="s">
        <v>30</v>
      </c>
    </row>
    <row r="20" spans="1:12" s="3" customFormat="1" ht="19.5">
      <c r="A20" s="3" t="s">
        <v>31</v>
      </c>
      <c r="D20" s="31"/>
      <c r="E20" s="47">
        <v>1910.0291999999999</v>
      </c>
      <c r="F20" s="48"/>
      <c r="G20" s="47">
        <f>1970572.6/1000</f>
        <v>1970.5726000000002</v>
      </c>
      <c r="H20" s="48"/>
      <c r="I20" s="38">
        <f>(G20-E20)/E20*100</f>
        <v>3.1697630591197372</v>
      </c>
      <c r="J20" s="39"/>
      <c r="K20" s="30"/>
      <c r="L20" s="3" t="s">
        <v>32</v>
      </c>
    </row>
    <row r="21" spans="1:12" s="3" customFormat="1" ht="19.5">
      <c r="D21" s="31"/>
      <c r="E21" s="41"/>
      <c r="F21" s="42"/>
      <c r="G21" s="28"/>
      <c r="H21" s="29"/>
      <c r="I21" s="43"/>
      <c r="J21" s="44"/>
      <c r="K21" s="30"/>
    </row>
    <row r="22" spans="1:12" s="15" customFormat="1" ht="19.5">
      <c r="B22" s="15" t="s">
        <v>27</v>
      </c>
      <c r="D22" s="32"/>
      <c r="E22" s="45">
        <f>E20/E6*1000000/1000</f>
        <v>8093.3440677966091</v>
      </c>
      <c r="F22" s="46"/>
      <c r="G22" s="45">
        <f>G20/G6*1000000/1000</f>
        <v>5761.9081871345034</v>
      </c>
      <c r="H22" s="46"/>
      <c r="I22" s="38">
        <f>(G22-E22)/E22*100</f>
        <v>-28.806830169730237</v>
      </c>
      <c r="J22" s="39"/>
      <c r="K22" s="26"/>
      <c r="L22" s="15" t="s">
        <v>28</v>
      </c>
    </row>
    <row r="23" spans="1:12" s="15" customFormat="1" ht="19.5">
      <c r="B23" s="15" t="s">
        <v>29</v>
      </c>
      <c r="D23" s="32"/>
      <c r="E23" s="45">
        <f>E20/E7*1000000/1000</f>
        <v>242.35873620098971</v>
      </c>
      <c r="F23" s="46"/>
      <c r="G23" s="45">
        <f>G20/G7*1000000/1000</f>
        <v>140.49426778839299</v>
      </c>
      <c r="H23" s="46"/>
      <c r="I23" s="38">
        <f>(G23-E23)/E23*100</f>
        <v>-42.030450401474219</v>
      </c>
      <c r="J23" s="39"/>
      <c r="K23" s="26"/>
      <c r="L23" s="15" t="s">
        <v>30</v>
      </c>
    </row>
    <row r="24" spans="1:12" s="3" customFormat="1" ht="19.5">
      <c r="A24" s="3" t="s">
        <v>33</v>
      </c>
      <c r="D24" s="31"/>
      <c r="E24" s="47">
        <v>1337.8964000000001</v>
      </c>
      <c r="F24" s="48"/>
      <c r="G24" s="47">
        <f>650387.7/1000</f>
        <v>650.3877</v>
      </c>
      <c r="H24" s="48"/>
      <c r="I24" s="38">
        <f>(G24-E24)/E24*100</f>
        <v>-51.387289778192091</v>
      </c>
      <c r="J24" s="39"/>
      <c r="K24" s="30"/>
      <c r="L24" s="3" t="s">
        <v>34</v>
      </c>
    </row>
    <row r="25" spans="1:12" s="3" customFormat="1" ht="19.5">
      <c r="D25" s="31"/>
      <c r="E25" s="41"/>
      <c r="F25" s="42"/>
      <c r="G25" s="28"/>
      <c r="H25" s="29"/>
      <c r="I25" s="43"/>
      <c r="J25" s="44"/>
      <c r="K25" s="30"/>
    </row>
    <row r="26" spans="1:12" s="15" customFormat="1" ht="19.5">
      <c r="B26" s="15" t="s">
        <v>27</v>
      </c>
      <c r="D26" s="32"/>
      <c r="E26" s="45">
        <f>E24/E6*1000000/1000</f>
        <v>5669.0525423728814</v>
      </c>
      <c r="F26" s="46"/>
      <c r="G26" s="45">
        <f>G24/G6*1000000/1000</f>
        <v>1901.7184210526316</v>
      </c>
      <c r="H26" s="46"/>
      <c r="I26" s="38">
        <f>(G26-E26)/E26*100</f>
        <v>-66.454387098401554</v>
      </c>
      <c r="J26" s="39"/>
      <c r="K26" s="26"/>
      <c r="L26" s="15" t="s">
        <v>28</v>
      </c>
    </row>
    <row r="27" spans="1:12" s="15" customFormat="1" ht="19.5">
      <c r="B27" s="15" t="s">
        <v>29</v>
      </c>
      <c r="D27" s="32"/>
      <c r="E27" s="45">
        <f>E24/E7*1000000/1000</f>
        <v>169.76226367212283</v>
      </c>
      <c r="F27" s="46"/>
      <c r="G27" s="45">
        <f>G24/G7*1000000/1000</f>
        <v>46.370148296021675</v>
      </c>
      <c r="H27" s="46"/>
      <c r="I27" s="38">
        <f>(G27-E27)/E27*100</f>
        <v>-72.685243885778689</v>
      </c>
      <c r="J27" s="39"/>
      <c r="K27" s="26"/>
      <c r="L27" s="15" t="s">
        <v>30</v>
      </c>
    </row>
    <row r="28" spans="1:12" s="6" customFormat="1">
      <c r="A28" s="4"/>
      <c r="B28" s="4"/>
      <c r="C28" s="4"/>
      <c r="D28" s="9"/>
      <c r="E28" s="10"/>
      <c r="F28" s="4"/>
      <c r="G28" s="10"/>
      <c r="H28" s="4"/>
      <c r="I28" s="10"/>
      <c r="J28" s="4"/>
      <c r="K28" s="10"/>
      <c r="L28" s="4"/>
    </row>
    <row r="29" spans="1:12" s="6" customFormat="1" ht="21.75" customHeight="1">
      <c r="A29" s="5"/>
      <c r="B29" s="5"/>
      <c r="C29" s="5"/>
      <c r="D29" s="5"/>
      <c r="E29" s="5"/>
      <c r="G29" s="5"/>
      <c r="I29" s="5"/>
      <c r="K29" s="5"/>
      <c r="L29" s="5"/>
    </row>
    <row r="30" spans="1:12" s="54" customFormat="1" ht="19.5">
      <c r="A30" s="51"/>
      <c r="B30" s="52" t="s">
        <v>35</v>
      </c>
      <c r="C30" s="53" t="s">
        <v>36</v>
      </c>
      <c r="D30" s="53"/>
      <c r="E30" s="51"/>
      <c r="G30" s="51"/>
      <c r="I30" s="51"/>
      <c r="K30" s="51"/>
      <c r="L30" s="51"/>
    </row>
    <row r="31" spans="1:12" s="54" customFormat="1" ht="19.5">
      <c r="A31" s="51"/>
      <c r="B31" s="55"/>
      <c r="C31" s="53" t="s">
        <v>37</v>
      </c>
      <c r="D31" s="53"/>
      <c r="E31" s="51"/>
      <c r="G31" s="51"/>
      <c r="I31" s="51"/>
      <c r="K31" s="51"/>
      <c r="L31" s="51"/>
    </row>
    <row r="32" spans="1:12" s="54" customFormat="1" ht="19.5">
      <c r="A32" s="51"/>
      <c r="B32" s="52" t="s">
        <v>38</v>
      </c>
      <c r="C32" s="53" t="s">
        <v>39</v>
      </c>
      <c r="D32" s="53"/>
      <c r="E32" s="51"/>
      <c r="G32" s="51"/>
      <c r="I32" s="51"/>
      <c r="K32" s="51"/>
      <c r="L32" s="51"/>
    </row>
    <row r="33" spans="1:12" s="54" customFormat="1" ht="19.5">
      <c r="A33" s="51"/>
      <c r="B33" s="55"/>
      <c r="C33" s="53" t="s">
        <v>40</v>
      </c>
      <c r="D33" s="53"/>
      <c r="E33" s="51"/>
      <c r="G33" s="51"/>
      <c r="I33" s="51"/>
      <c r="K33" s="51"/>
      <c r="L33" s="51"/>
    </row>
    <row r="34" spans="1:12" s="54" customFormat="1" ht="19.5">
      <c r="A34" s="51"/>
      <c r="B34" s="51" t="s">
        <v>41</v>
      </c>
      <c r="C34" s="51"/>
      <c r="D34" s="51"/>
      <c r="E34" s="51"/>
      <c r="G34" s="51"/>
      <c r="I34" s="51"/>
      <c r="K34" s="51"/>
      <c r="L34" s="51"/>
    </row>
    <row r="35" spans="1:12" s="54" customFormat="1" ht="15" customHeight="1">
      <c r="A35" s="51"/>
      <c r="B35" s="51" t="s">
        <v>42</v>
      </c>
      <c r="C35" s="51"/>
      <c r="D35" s="51"/>
      <c r="E35" s="51"/>
      <c r="G35" s="51"/>
      <c r="I35" s="51"/>
      <c r="K35" s="51"/>
      <c r="L35" s="51"/>
    </row>
    <row r="36" spans="1:12" s="6" customFormat="1">
      <c r="A36" s="5"/>
      <c r="B36" s="5"/>
      <c r="C36" s="5"/>
      <c r="D36" s="5"/>
      <c r="E36" s="5"/>
      <c r="G36" s="5"/>
      <c r="I36" s="5"/>
      <c r="K36" s="5"/>
      <c r="L36" s="5"/>
    </row>
    <row r="37" spans="1:12" s="6" customFormat="1">
      <c r="A37" s="5"/>
      <c r="B37" s="5"/>
      <c r="C37" s="5"/>
      <c r="D37" s="5"/>
      <c r="E37" s="5"/>
      <c r="G37" s="5"/>
      <c r="I37" s="5"/>
      <c r="K37" s="5"/>
      <c r="L37" s="5"/>
    </row>
    <row r="38" spans="1:12" s="6" customFormat="1" ht="15" customHeight="1">
      <c r="A38" s="5"/>
      <c r="B38" s="5"/>
      <c r="C38" s="5"/>
      <c r="D38" s="5"/>
      <c r="E38" s="5"/>
      <c r="G38" s="5"/>
      <c r="I38" s="5"/>
      <c r="K38" s="5"/>
      <c r="L38" s="5"/>
    </row>
    <row r="39" spans="1:12" s="6" customFormat="1">
      <c r="A39" s="5"/>
      <c r="B39" s="5"/>
      <c r="C39" s="5"/>
      <c r="D39" s="5"/>
      <c r="E39" s="5"/>
      <c r="G39" s="5"/>
      <c r="I39" s="5"/>
      <c r="K39" s="5"/>
      <c r="L39" s="5"/>
    </row>
    <row r="40" spans="1:12" s="6" customFormat="1">
      <c r="A40" s="5"/>
      <c r="B40" s="5"/>
      <c r="C40" s="5"/>
      <c r="D40" s="5"/>
      <c r="E40" s="5"/>
      <c r="G40" s="5"/>
      <c r="I40" s="5"/>
      <c r="K40" s="5"/>
      <c r="L40" s="5"/>
    </row>
    <row r="41" spans="1:12" s="6" customFormat="1">
      <c r="A41" s="5"/>
      <c r="B41" s="5"/>
      <c r="C41" s="5"/>
      <c r="D41" s="5"/>
      <c r="E41" s="5"/>
      <c r="G41" s="5"/>
      <c r="I41" s="5"/>
      <c r="K41" s="5"/>
      <c r="L41" s="5"/>
    </row>
    <row r="42" spans="1:12" s="6" customFormat="1">
      <c r="A42" s="5"/>
      <c r="B42" s="5"/>
      <c r="C42" s="5"/>
      <c r="D42" s="5"/>
      <c r="E42" s="5"/>
      <c r="G42" s="5"/>
      <c r="I42" s="5"/>
      <c r="K42" s="5"/>
      <c r="L42" s="5"/>
    </row>
    <row r="43" spans="1:12" s="6" customFormat="1">
      <c r="A43" s="5"/>
      <c r="B43" s="5"/>
      <c r="C43" s="5"/>
      <c r="D43" s="5"/>
      <c r="E43" s="5"/>
      <c r="G43" s="5"/>
      <c r="I43" s="5"/>
      <c r="K43" s="5"/>
      <c r="L43" s="5"/>
    </row>
    <row r="44" spans="1:12" s="6" customFormat="1">
      <c r="A44" s="5"/>
      <c r="B44" s="5"/>
      <c r="C44" s="5"/>
      <c r="D44" s="5"/>
      <c r="E44" s="5"/>
      <c r="G44" s="5"/>
      <c r="I44" s="5"/>
      <c r="K44" s="5"/>
      <c r="L44" s="5"/>
    </row>
    <row r="45" spans="1:12" s="6" customFormat="1">
      <c r="A45" s="5"/>
      <c r="B45" s="5"/>
      <c r="C45" s="5"/>
      <c r="D45" s="5"/>
      <c r="E45" s="5"/>
      <c r="G45" s="5"/>
      <c r="I45" s="5"/>
      <c r="K45" s="5"/>
      <c r="L45" s="5"/>
    </row>
    <row r="46" spans="1:12" s="6" customFormat="1">
      <c r="A46" s="5"/>
      <c r="B46" s="5"/>
      <c r="C46" s="5"/>
      <c r="D46" s="5"/>
      <c r="E46" s="5"/>
      <c r="G46" s="5"/>
      <c r="I46" s="5"/>
      <c r="K46" s="5"/>
      <c r="L46" s="5"/>
    </row>
    <row r="47" spans="1:12" s="6" customFormat="1">
      <c r="A47" s="5"/>
      <c r="B47" s="5"/>
      <c r="C47" s="5"/>
      <c r="D47" s="5"/>
      <c r="E47" s="5"/>
      <c r="G47" s="5"/>
      <c r="I47" s="5"/>
      <c r="K47" s="5"/>
      <c r="L47" s="5"/>
    </row>
    <row r="48" spans="1:12" s="6" customFormat="1">
      <c r="A48" s="5"/>
      <c r="B48" s="5"/>
      <c r="C48" s="5"/>
      <c r="D48" s="5"/>
      <c r="E48" s="5"/>
      <c r="G48" s="5"/>
      <c r="I48" s="5"/>
      <c r="K48" s="5"/>
      <c r="L48" s="5"/>
    </row>
    <row r="49" spans="1:12" s="6" customFormat="1">
      <c r="A49" s="5"/>
      <c r="B49" s="5"/>
      <c r="C49" s="5"/>
      <c r="D49" s="5"/>
      <c r="E49" s="5"/>
      <c r="G49" s="5"/>
      <c r="I49" s="5"/>
      <c r="K49" s="5"/>
      <c r="L49" s="5"/>
    </row>
    <row r="50" spans="1:12" s="6" customFormat="1">
      <c r="A50" s="5"/>
      <c r="B50" s="5"/>
      <c r="C50" s="5"/>
      <c r="D50" s="5"/>
      <c r="E50" s="5"/>
      <c r="G50" s="5"/>
      <c r="I50" s="5"/>
      <c r="K50" s="5"/>
      <c r="L50" s="5"/>
    </row>
  </sheetData>
  <mergeCells count="9">
    <mergeCell ref="L4:L5"/>
    <mergeCell ref="A4:D5"/>
    <mergeCell ref="A6:D6"/>
    <mergeCell ref="E5:F5"/>
    <mergeCell ref="G5:H5"/>
    <mergeCell ref="I5:J5"/>
    <mergeCell ref="E4:F4"/>
    <mergeCell ref="G4:H4"/>
    <mergeCell ref="I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2013-10-22T02:59:23Z</dcterms:modified>
</cp:coreProperties>
</file>