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2" r:id="rId2"/>
  </sheets>
  <calcPr calcId="125725"/>
  <pivotCaches>
    <pivotCache cacheId="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7" i="1"/>
  <c r="L30" l="1"/>
  <c r="K50" l="1"/>
  <c r="K51"/>
  <c r="K52"/>
  <c r="I53"/>
  <c r="J53"/>
  <c r="K53"/>
  <c r="K55"/>
  <c r="L55"/>
  <c r="L35"/>
  <c r="L28"/>
  <c r="K49" l="1"/>
  <c r="K41"/>
  <c r="J35"/>
  <c r="I35"/>
  <c r="K28"/>
  <c r="K81" l="1"/>
  <c r="J80"/>
  <c r="K80"/>
</calcChain>
</file>

<file path=xl/sharedStrings.xml><?xml version="1.0" encoding="utf-8"?>
<sst xmlns="http://schemas.openxmlformats.org/spreadsheetml/2006/main" count="614" uniqueCount="262">
  <si>
    <t>ลำดับ</t>
  </si>
  <si>
    <t>รายการข้อมูลพื้นฐาน</t>
  </si>
  <si>
    <t>ด้าน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</si>
  <si>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</si>
  <si>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</si>
  <si>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</si>
  <si>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</si>
  <si>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</si>
  <si>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</si>
  <si>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</si>
  <si>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</si>
  <si>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</si>
  <si>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</si>
  <si>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</si>
  <si>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</si>
  <si>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</si>
  <si>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</si>
  <si>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</si>
  <si>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</si>
  <si>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</si>
  <si>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</si>
  <si>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</si>
  <si>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</si>
  <si>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</si>
  <si>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</si>
  <si>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</si>
  <si>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ระยะเวลาพำนักของนักท่องเที่ยว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</si>
  <si>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</si>
  <si>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</si>
  <si>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</si>
  <si>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</si>
  <si>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รายได้จากการจัดเก็บเงินภาษีของกรมสรรพสามิต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</si>
  <si>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</si>
  <si>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</si>
  <si>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</si>
  <si>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</si>
  <si>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</si>
  <si>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</si>
  <si>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</si>
  <si>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</si>
  <si>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</si>
  <si>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</si>
  <si>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อัตราการว่างงาน</t>
  </si>
  <si>
    <t>ค่าจ้างขั้นต่ำ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</si>
  <si>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</si>
  <si>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</si>
  <si>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</si>
  <si>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</si>
  <si>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</si>
  <si>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จำนวนพระภิกษุและสามเณร</t>
  </si>
  <si>
    <t>จำนวนผู้ป่วยนอก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</si>
  <si>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</si>
  <si>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</si>
  <si>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</si>
  <si>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</si>
  <si>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</si>
  <si>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</si>
  <si>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</si>
  <si>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</si>
  <si>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</si>
  <si>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</si>
  <si>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</si>
  <si>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</si>
  <si>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</si>
  <si>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</si>
  <si>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</si>
  <si>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</si>
  <si>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</si>
  <si>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</si>
  <si>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</si>
  <si>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</si>
  <si>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ปริมาณน้ำที่เก็บเฉลี่ยทั้งปี (แหล่งน้ำทุกประเภท)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</si>
  <si>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</si>
  <si>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</si>
  <si>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</si>
  <si>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</si>
  <si>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</si>
  <si>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</si>
  <si>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</si>
  <si>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</si>
  <si>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</si>
  <si>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</si>
  <si>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</si>
  <si>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</si>
  <si>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</si>
  <si>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</si>
  <si>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</si>
  <si>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ผลิตภัณฑ์มวลรวมจังหวัด ณ ราคาประจำปี</t>
  </si>
  <si>
    <t>ล้านบาท</t>
  </si>
  <si>
    <t>บาท</t>
  </si>
  <si>
    <t>112,038 </t>
  </si>
  <si>
    <t>20,249 </t>
  </si>
  <si>
    <t>68,594 </t>
  </si>
  <si>
    <t>ผลิตภัณฑ์มวลรวมสาขาขนส่งสถานที่เก็บสินค้า และการคมนาคม</t>
  </si>
  <si>
    <t>4,551 </t>
  </si>
  <si>
    <t>ไร่</t>
  </si>
  <si>
    <t>4,218,803 </t>
  </si>
  <si>
    <t>2,797,398 </t>
  </si>
  <si>
    <t>948,339 </t>
  </si>
  <si>
    <t>เนื้อที่ไม้ผลและไม้ยืนต้น</t>
  </si>
  <si>
    <t>91,080 </t>
  </si>
  <si>
    <t>เนื้อที่สวนผักไม้ดอก ไม้ประดับ</t>
  </si>
  <si>
    <t>15,510 </t>
  </si>
  <si>
    <t>ผลผลิตข้าวเจ้านาปี</t>
  </si>
  <si>
    <t>ตัน</t>
  </si>
  <si>
    <t>263,967 </t>
  </si>
  <si>
    <t>272,571 </t>
  </si>
  <si>
    <t>ผลผลิตข้าวเจ้านาปรัง</t>
  </si>
  <si>
    <t>66,351 </t>
  </si>
  <si>
    <t>ผลผลิตข้าวเจ้านาปีเฉลี่ยต่อไร่</t>
  </si>
  <si>
    <t>กิโลกรัม</t>
  </si>
  <si>
    <t>382 </t>
  </si>
  <si>
    <t>389 </t>
  </si>
  <si>
    <t>ผลผลิตข้าวเจ้านาปรังเฉลี่ยต่อไร่</t>
  </si>
  <si>
    <t>766 </t>
  </si>
  <si>
    <t>ผลผลิตข้าวเหนียวนาปี</t>
  </si>
  <si>
    <t>619,688 </t>
  </si>
  <si>
    <t>665,194 </t>
  </si>
  <si>
    <t>ผลผลิตข้าวเหนียวนาปรัง</t>
  </si>
  <si>
    <t>34,364 </t>
  </si>
  <si>
    <t>ผลผลิตข้าวเหนียวนาปีเฉลี่ยต่อไร่</t>
  </si>
  <si>
    <t>418 </t>
  </si>
  <si>
    <t>419 </t>
  </si>
  <si>
    <t>ผลผลิตข้าวเหนียวนาปรังเฉลี่ยต่อไร่</t>
  </si>
  <si>
    <t>771 </t>
  </si>
  <si>
    <t>ครัวเรือน</t>
  </si>
  <si>
    <t>22,686 </t>
  </si>
  <si>
    <t>-</t>
  </si>
  <si>
    <t>- </t>
  </si>
  <si>
    <t> -</t>
  </si>
  <si>
    <t>เงินกู้ของเกษตรกรลูกค้าธนาคารเพื่อการเกษตรและสหกรณ์การเกษตร</t>
  </si>
  <si>
    <t>แห่ง</t>
  </si>
  <si>
    <t> 4,176</t>
  </si>
  <si>
    <t>117,435 </t>
  </si>
  <si>
    <t>ราย</t>
  </si>
  <si>
    <t>56,795 </t>
  </si>
  <si>
    <t>552,806 </t>
  </si>
  <si>
    <t>159,071 </t>
  </si>
  <si>
    <t>กิโลวัตต์/ชั่วโมง</t>
  </si>
  <si>
    <t>ครั้ง</t>
  </si>
  <si>
    <t>14.07 </t>
  </si>
  <si>
    <t>ดัชนีราคาผู้บริโภคทั่วไป</t>
  </si>
  <si>
    <t>100.3 </t>
  </si>
  <si>
    <t>อัตราเงินเฟ้อ</t>
  </si>
  <si>
    <t>ร้อยละ</t>
  </si>
  <si>
    <t>-0.75 </t>
  </si>
  <si>
    <t>เลขหมาย</t>
  </si>
  <si>
    <t>854,476 </t>
  </si>
  <si>
    <t>898,389 </t>
  </si>
  <si>
    <t>124,400 </t>
  </si>
  <si>
    <t>จำนวนนักท่องเที่ยว</t>
  </si>
  <si>
    <t>วัน</t>
  </si>
  <si>
    <t>ค่าใช้จ่ายเฉลี่ยของนักท่องเที่ยว</t>
  </si>
  <si>
    <t>บาท/คน/วัน</t>
  </si>
  <si>
    <t>รายได้จากการท่องเที่ยว</t>
  </si>
  <si>
    <t>ปริมาณเงินฝากของสถาบันการเงิน(ธ.พาณิชย์)</t>
  </si>
  <si>
    <t>102,768 </t>
  </si>
  <si>
    <t>106,641 </t>
  </si>
  <si>
    <t>ปริมาณสินเชื่อของสถาบันการเงิน(ธ.พาณิชย์)</t>
  </si>
  <si>
    <t>136,881 </t>
  </si>
  <si>
    <t>144,773 </t>
  </si>
  <si>
    <t>125 </t>
  </si>
  <si>
    <t>15 </t>
  </si>
  <si>
    <t>82 </t>
  </si>
  <si>
    <t>40 </t>
  </si>
  <si>
    <t>7,090.4 </t>
  </si>
  <si>
    <t>รายได้จากการจัดเก็บภาษีของกรมสรรพากร</t>
  </si>
  <si>
    <t>6,334.5 </t>
  </si>
  <si>
    <t>6,275.2 </t>
  </si>
  <si>
    <t>23,453.5 </t>
  </si>
  <si>
    <t>จำนวนทะเบียนนิติบุคคลใหม่</t>
  </si>
  <si>
    <t>1,306 </t>
  </si>
  <si>
    <t>1,108 </t>
  </si>
  <si>
    <t>8,235.9 </t>
  </si>
  <si>
    <t>3,471,552P</t>
  </si>
  <si>
    <t>3.22P </t>
  </si>
  <si>
    <t>1,338.89P </t>
  </si>
  <si>
    <t>17,143.7P </t>
  </si>
  <si>
    <t>คน</t>
  </si>
  <si>
    <t> 1,805,910</t>
  </si>
  <si>
    <t>1,805,895 </t>
  </si>
  <si>
    <t> 292,587</t>
  </si>
  <si>
    <t> 1,212,759</t>
  </si>
  <si>
    <t>วัยสูงอายุ (60 ปีขึ้นไป)</t>
  </si>
  <si>
    <t>287,373 </t>
  </si>
  <si>
    <t>คน/ตร.กม.</t>
  </si>
  <si>
    <t>165.9 </t>
  </si>
  <si>
    <t>จำนวนบ้านจากการทะเบียน</t>
  </si>
  <si>
    <t> บ้าน</t>
  </si>
  <si>
    <t>9.2 </t>
  </si>
  <si>
    <t>คู่</t>
  </si>
  <si>
    <t>อัตราการมีงานทำ</t>
  </si>
  <si>
    <t>97.8 </t>
  </si>
  <si>
    <t>1.6 </t>
  </si>
  <si>
    <t>1.06 </t>
  </si>
  <si>
    <t>คนอายุมากกว่า 60 ปีเต็มขึ้นไป มีอาชีพและมีรายได้</t>
  </si>
  <si>
    <t>จำนวนนักศึกษาระดับอาชีวศึกษาและอุดมศึกษา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</si>
  <si>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</si>
  <si>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</si>
  <si>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107,910 </t>
  </si>
  <si>
    <t>102,189 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</si>
  <si>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</si>
  <si>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44,427 </t>
  </si>
  <si>
    <t>จำนวนวัดสำนักสงฆ์ โบสถ์คริสต์ มัสยิด</t>
  </si>
  <si>
    <t>2,095 </t>
  </si>
  <si>
    <t>2,392 </t>
  </si>
  <si>
    <t>รูป</t>
  </si>
  <si>
    <t> 10,388</t>
  </si>
  <si>
    <t>10,386 </t>
  </si>
  <si>
    <t>จำนวนผู้ป่วยใน</t>
  </si>
  <si>
    <t>27 </t>
  </si>
  <si>
    <t> 27</t>
  </si>
  <si>
    <t>เตียง</t>
  </si>
  <si>
    <t>3,656 </t>
  </si>
  <si>
    <t> 2,169</t>
  </si>
  <si>
    <t>2,330 </t>
  </si>
  <si>
    <t> 2,791</t>
  </si>
  <si>
    <t>5,374 </t>
  </si>
  <si>
    <t> 8,400</t>
  </si>
  <si>
    <t>497 </t>
  </si>
  <si>
    <t> 657</t>
  </si>
  <si>
    <t>134,171 </t>
  </si>
  <si>
    <t>37,624 </t>
  </si>
  <si>
    <t>จำนวนเด็กที่ต้องดำรงชีพด้วยการเร่ร่อนขอทาน</t>
  </si>
  <si>
    <t>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</si>
  <si>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</si>
  <si>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16,544 </t>
  </si>
  <si>
    <t>90,787 </t>
  </si>
  <si>
    <t>83.4 </t>
  </si>
  <si>
    <t>0.249 </t>
  </si>
  <si>
    <t>0.156 </t>
  </si>
  <si>
    <t>สัดส่วนคนจนเมื่อวัดด้านรายจ่ายเพื่อการอุปโภคบริโภค</t>
  </si>
  <si>
    <t> 9,742</t>
  </si>
  <si>
    <t>10,046 </t>
  </si>
  <si>
    <t>จำนวนแหล่งน้ำ</t>
  </si>
  <si>
    <t>1,289 </t>
  </si>
  <si>
    <t>ล้าน ลบ.ม.</t>
  </si>
  <si>
    <t>923.9 </t>
  </si>
  <si>
    <t>ปริมาณขยะมูลฝอย</t>
  </si>
  <si>
    <t>ตัน/วัน</t>
  </si>
  <si>
    <t>20,025 </t>
  </si>
  <si>
    <t>1,847 </t>
  </si>
  <si>
    <t>737,846 </t>
  </si>
  <si>
    <t> 0.11</t>
  </si>
  <si>
    <t>มิลลิเมตร</t>
  </si>
  <si>
    <t>1,426.6 </t>
  </si>
  <si>
    <t>1298.2 </t>
  </si>
  <si>
    <t>ลบ.ม./ปี</t>
  </si>
  <si>
    <t> 3,623,520</t>
  </si>
  <si>
    <t>ลบ.ม.</t>
  </si>
  <si>
    <t>269,335‬</t>
  </si>
  <si>
    <t>4,438,781‬</t>
  </si>
  <si>
    <t>466.4‬</t>
  </si>
  <si>
    <t>3,493‬</t>
  </si>
  <si>
    <t xml:space="preserve"> 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</si>
  <si>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11 เดือน กันยายน ปี2563</t>
    </r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</si>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</sst>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340446759263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 ไม้ประดับ"/>
        <s v="ผลผลิตข้าวเจ้านาปี"/>
        <s v="ผลผลิตข้าวเจ้านาปรัง"/>
        <s v="ผลผลิตข้าวเจ้านาปีเฉลี่ยต่อไร่"/>
        <s v="ผลผลิตข้าวเจ้านาปรังเฉลี่ยต่อไร่"/>
        <s v="ผลผลิตข้าวเหนียวนาปี"/>
        <s v="ผลผลิตข้าวเหนียวนาปรัง"/>
        <s v="ผลผลิตข้าวเหนียวนาปีเฉลี่ยต่อไร่"/>
        <s v="ผลผลิตข้าวเหนีย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(ธ.พาณิชย์)"/>
        <s v="ปริมาณสินเชื่อของสถาบันการเงิน(ธ.พาณิชย์)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</sharedItems>
    </cacheField>
    <cacheField name="หน่วยวัด" numFmtId="0">
      <sharedItems containsBlank="1" count="27">
        <s v="ล้านบาท"/>
        <s v="บาท"/>
        <s v="ไร่"/>
        <s v="ตัน"/>
        <s v="กิโลกรัม"/>
        <s v="ครัวเรือน"/>
        <s v="แห่ง"/>
        <s v="ราย"/>
        <s v="กิโลวัตต์/ชั่วโมง"/>
        <s v="ครั้ง"/>
        <s v="-"/>
        <s v="ร้อยละ"/>
        <s v="เลขหมาย"/>
        <s v="วัน"/>
        <s v="บาท/คน/วัน"/>
        <s v="คน"/>
        <s v="คน/ตร.กม."/>
        <s v=" บ้าน"/>
        <s v="คู่"/>
        <m/>
        <s v="รูป"/>
        <s v="เตียง"/>
        <s v="ล้าน ลบ.ม."/>
        <s v="ตัน/วัน"/>
        <s v="มิลลิเมตร"/>
        <s v="ลบ.ม./ปี"/>
        <s v="ลบ.ม."/>
      </sharedItems>
    </cacheField>
    <cacheField name="2555" numFmtId="0">
      <sharedItems containsBlank="1" containsMixedTypes="1" containsNumber="1" minValue="0.11" maxValue="70888321"/>
    </cacheField>
    <cacheField name="2556" numFmtId="0">
      <sharedItems containsBlank="1" containsMixedTypes="1" containsNumber="1" minValue="-0.45" maxValue="67659495"/>
    </cacheField>
    <cacheField name="2557" numFmtId="0">
      <sharedItems containsBlank="1" containsMixedTypes="1" containsNumber="1" minValue="0.123" maxValue="1230931200"/>
    </cacheField>
    <cacheField name="2558" numFmtId="187">
      <sharedItems containsBlank="1" containsMixedTypes="1" containsNumber="1" minValue="0.44" maxValue="75652131"/>
    </cacheField>
    <cacheField name="2559" numFmtId="0">
      <sharedItems containsBlank="1" containsMixedTypes="1" containsNumber="1" minValue="0.21" maxValue="4556656"/>
    </cacheField>
    <cacheField name="2560" numFmtId="0">
      <sharedItems containsString="0" containsBlank="1" containsNumber="1" minValue="-0.7" maxValue="5060143"/>
    </cacheField>
    <cacheField name="2561" numFmtId="0">
      <sharedItems containsBlank="1" containsMixedTypes="1" containsNumber="1" minValue="1.17" maxValue="6803882"/>
    </cacheField>
    <cacheField name="2562" numFmtId="0">
      <sharedItems containsBlank="1" containsMixedTypes="1" containsNumber="1" minValue="2.8543307086614229" maxValue="6827729.6500000004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NonDate="0" containsString="0" containsBlank="1" count="1"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186183"/>
    <n v="191228"/>
    <n v="194848"/>
    <n v="189939"/>
    <n v="195457"/>
    <n v="204122"/>
    <n v="204122"/>
    <m/>
    <m/>
    <m/>
    <x v="0"/>
  </r>
  <r>
    <x v="0"/>
    <x v="1"/>
    <x v="1"/>
    <n v="106896"/>
    <n v="109881"/>
    <s v="112,038 "/>
    <n v="109140"/>
    <n v="12389"/>
    <n v="117560"/>
    <n v="117560"/>
    <m/>
    <m/>
    <m/>
    <x v="0"/>
  </r>
  <r>
    <x v="0"/>
    <x v="2"/>
    <x v="0"/>
    <n v="22923"/>
    <n v="21601"/>
    <s v="20,249 "/>
    <n v="20527"/>
    <n v="20675"/>
    <n v="21369"/>
    <m/>
    <m/>
    <m/>
    <m/>
    <x v="0"/>
  </r>
  <r>
    <x v="0"/>
    <x v="3"/>
    <x v="0"/>
    <n v="73084"/>
    <n v="70866"/>
    <s v="68,594 "/>
    <n v="71145"/>
    <n v="68908"/>
    <n v="70760"/>
    <m/>
    <m/>
    <m/>
    <m/>
    <x v="0"/>
  </r>
  <r>
    <x v="0"/>
    <x v="4"/>
    <x v="0"/>
    <n v="3923"/>
    <n v="4086"/>
    <s v="4,551 "/>
    <n v="4044"/>
    <n v="4384"/>
    <n v="4123"/>
    <m/>
    <m/>
    <m/>
    <m/>
    <x v="0"/>
  </r>
  <r>
    <x v="0"/>
    <x v="5"/>
    <x v="2"/>
    <n v="4219573"/>
    <n v="4219853"/>
    <s v="4,218,803 "/>
    <n v="4219853"/>
    <n v="4218804"/>
    <n v="4218140"/>
    <m/>
    <m/>
    <m/>
    <m/>
    <x v="0"/>
  </r>
  <r>
    <x v="0"/>
    <x v="6"/>
    <x v="2"/>
    <n v="2798377"/>
    <n v="2798095"/>
    <s v="2,797,398 "/>
    <n v="2798095"/>
    <n v="2797398"/>
    <n v="2797084"/>
    <m/>
    <m/>
    <m/>
    <m/>
    <x v="0"/>
  </r>
  <r>
    <x v="0"/>
    <x v="7"/>
    <x v="2"/>
    <n v="948180"/>
    <n v="948744"/>
    <s v="948,339 "/>
    <n v="948744"/>
    <n v="948339"/>
    <n v="948178"/>
    <m/>
    <m/>
    <m/>
    <m/>
    <x v="0"/>
  </r>
  <r>
    <x v="0"/>
    <x v="8"/>
    <x v="2"/>
    <n v="91013"/>
    <n v="90912"/>
    <s v="91,080 "/>
    <n v="90912"/>
    <n v="91080"/>
    <n v="91041"/>
    <m/>
    <m/>
    <m/>
    <m/>
    <x v="0"/>
  </r>
  <r>
    <x v="0"/>
    <x v="9"/>
    <x v="2"/>
    <n v="15505"/>
    <n v="15495"/>
    <s v="15,510 "/>
    <n v="15495"/>
    <n v="15510"/>
    <n v="15437"/>
    <m/>
    <m/>
    <m/>
    <m/>
    <x v="0"/>
  </r>
  <r>
    <x v="0"/>
    <x v="10"/>
    <x v="3"/>
    <n v="307845"/>
    <n v="284514"/>
    <n v="334329"/>
    <s v="263,967 "/>
    <s v="272,571 "/>
    <m/>
    <n v="272571.26"/>
    <n v="128658.71"/>
    <m/>
    <m/>
    <x v="0"/>
  </r>
  <r>
    <x v="0"/>
    <x v="11"/>
    <x v="3"/>
    <n v="12392"/>
    <n v="1437"/>
    <n v="46013"/>
    <s v="66,351 "/>
    <m/>
    <m/>
    <s v="466.4‬"/>
    <n v="470344.53"/>
    <m/>
    <m/>
    <x v="0"/>
  </r>
  <r>
    <x v="0"/>
    <x v="12"/>
    <x v="4"/>
    <n v="395"/>
    <n v="373"/>
    <n v="428"/>
    <s v="382 "/>
    <s v="389 "/>
    <m/>
    <n v="389.67"/>
    <n v="359.18"/>
    <m/>
    <m/>
    <x v="0"/>
  </r>
  <r>
    <x v="0"/>
    <x v="13"/>
    <x v="4"/>
    <n v="624"/>
    <n v="636"/>
    <n v="1529"/>
    <s v="766 "/>
    <m/>
    <m/>
    <n v="3137"/>
    <m/>
    <m/>
    <m/>
    <x v="0"/>
  </r>
  <r>
    <x v="0"/>
    <x v="14"/>
    <x v="3"/>
    <n v="593560"/>
    <n v="593418"/>
    <n v="785687"/>
    <s v="619,688 "/>
    <s v="665,194 "/>
    <m/>
    <n v="665194.48"/>
    <n v="341697.82"/>
    <m/>
    <m/>
    <x v="0"/>
  </r>
  <r>
    <x v="0"/>
    <x v="15"/>
    <x v="3"/>
    <n v="13567"/>
    <n v="4218"/>
    <n v="35028"/>
    <s v="34,364 "/>
    <m/>
    <m/>
    <n v="3423"/>
    <n v="12"/>
    <m/>
    <m/>
    <x v="0"/>
  </r>
  <r>
    <x v="0"/>
    <x v="16"/>
    <x v="4"/>
    <n v="405"/>
    <n v="408"/>
    <n v="473"/>
    <s v="418 "/>
    <s v="419 "/>
    <m/>
    <n v="419.27"/>
    <n v="375.14"/>
    <m/>
    <m/>
    <x v="0"/>
  </r>
  <r>
    <x v="0"/>
    <x v="17"/>
    <x v="4"/>
    <n v="636"/>
    <n v="681"/>
    <n v="396"/>
    <s v="771 "/>
    <m/>
    <m/>
    <s v="3,493‬"/>
    <n v="375.14"/>
    <m/>
    <m/>
    <x v="0"/>
  </r>
  <r>
    <x v="0"/>
    <x v="18"/>
    <x v="5"/>
    <n v="29785"/>
    <n v="43987"/>
    <n v="23822"/>
    <s v="22,686 "/>
    <m/>
    <m/>
    <n v="23267"/>
    <m/>
    <m/>
    <m/>
    <x v="0"/>
  </r>
  <r>
    <x v="0"/>
    <x v="19"/>
    <x v="2"/>
    <n v="29507"/>
    <n v="24936"/>
    <s v="-"/>
    <s v="- "/>
    <m/>
    <m/>
    <n v="32537.27"/>
    <n v="21916"/>
    <m/>
    <m/>
    <x v="0"/>
  </r>
  <r>
    <x v="0"/>
    <x v="20"/>
    <x v="4"/>
    <n v="6133386"/>
    <n v="7775163"/>
    <n v="8773794"/>
    <n v="9912611"/>
    <n v="2848620"/>
    <m/>
    <m/>
    <n v="3761480"/>
    <m/>
    <m/>
    <x v="0"/>
  </r>
  <r>
    <x v="0"/>
    <x v="21"/>
    <x v="0"/>
    <n v="341.4"/>
    <s v="-"/>
    <s v="-"/>
    <s v=" -"/>
    <m/>
    <m/>
    <m/>
    <m/>
    <m/>
    <m/>
    <x v="0"/>
  </r>
  <r>
    <x v="0"/>
    <x v="22"/>
    <x v="0"/>
    <n v="18461.099999999999"/>
    <n v="20729.7"/>
    <s v="-"/>
    <s v=" -"/>
    <m/>
    <m/>
    <m/>
    <m/>
    <m/>
    <m/>
    <x v="0"/>
  </r>
  <r>
    <x v="0"/>
    <x v="23"/>
    <x v="6"/>
    <n v="4169"/>
    <n v="4191"/>
    <n v="4175"/>
    <s v=" 4,176"/>
    <n v="4191"/>
    <n v="4176"/>
    <n v="4190"/>
    <n v="4198"/>
    <m/>
    <m/>
    <x v="0"/>
  </r>
  <r>
    <x v="0"/>
    <x v="24"/>
    <x v="0"/>
    <n v="106722"/>
    <n v="110592"/>
    <n v="111891"/>
    <s v="117,435 "/>
    <n v="1538"/>
    <m/>
    <n v="1538.4585"/>
    <n v="123582.965497"/>
    <m/>
    <m/>
    <x v="0"/>
  </r>
  <r>
    <x v="0"/>
    <x v="25"/>
    <x v="7"/>
    <n v="54715"/>
    <n v="56063"/>
    <n v="56535"/>
    <s v="56,795 "/>
    <m/>
    <m/>
    <n v="1139"/>
    <n v="62955"/>
    <m/>
    <m/>
    <x v="0"/>
  </r>
  <r>
    <x v="0"/>
    <x v="26"/>
    <x v="7"/>
    <n v="514005"/>
    <n v="571829"/>
    <n v="541723"/>
    <s v="552,806 "/>
    <s v="159,071 "/>
    <m/>
    <n v="566128"/>
    <n v="581364"/>
    <m/>
    <m/>
    <x v="0"/>
  </r>
  <r>
    <x v="0"/>
    <x v="27"/>
    <x v="8"/>
    <n v="164822"/>
    <n v="209411"/>
    <n v="225043"/>
    <m/>
    <m/>
    <m/>
    <n v="2359.0129999999999"/>
    <m/>
    <m/>
    <m/>
    <x v="0"/>
  </r>
  <r>
    <x v="0"/>
    <x v="28"/>
    <x v="9"/>
    <n v="527"/>
    <n v="544"/>
    <n v="527"/>
    <n v="544"/>
    <n v="470"/>
    <n v="1053"/>
    <n v="464"/>
    <n v="830"/>
    <m/>
    <m/>
    <x v="0"/>
  </r>
  <r>
    <x v="0"/>
    <x v="29"/>
    <x v="7"/>
    <n v="142"/>
    <n v="223"/>
    <n v="142"/>
    <n v="223"/>
    <n v="236"/>
    <n v="245"/>
    <n v="214"/>
    <n v="266"/>
    <m/>
    <m/>
    <x v="0"/>
  </r>
  <r>
    <x v="0"/>
    <x v="30"/>
    <x v="7"/>
    <n v="135"/>
    <n v="398"/>
    <n v="135"/>
    <n v="398"/>
    <n v="53"/>
    <n v="624"/>
    <n v="273"/>
    <n v="454"/>
    <m/>
    <m/>
    <x v="0"/>
  </r>
  <r>
    <x v="0"/>
    <x v="31"/>
    <x v="0"/>
    <n v="21.21"/>
    <n v="9.4700000000000006"/>
    <n v="13.46"/>
    <s v="14.07 "/>
    <n v="13.464"/>
    <n v="14.0707"/>
    <m/>
    <n v="6.9012989999999999"/>
    <m/>
    <m/>
    <x v="0"/>
  </r>
  <r>
    <x v="0"/>
    <x v="32"/>
    <x v="10"/>
    <n v="100.4"/>
    <n v="100"/>
    <n v="101.1"/>
    <s v="100.3 "/>
    <n v="101.1"/>
    <n v="100.3"/>
    <n v="101.6"/>
    <n v="104.5"/>
    <m/>
    <m/>
    <x v="0"/>
  </r>
  <r>
    <x v="0"/>
    <x v="33"/>
    <x v="11"/>
    <n v="3.92"/>
    <n v="-0.45"/>
    <n v="1.1200000000000001"/>
    <s v="-0.75 "/>
    <n v="1.1000000000000001"/>
    <n v="-0.7"/>
    <n v="1.3"/>
    <n v="2.8543307086614229"/>
    <m/>
    <m/>
    <x v="0"/>
  </r>
  <r>
    <x v="0"/>
    <x v="34"/>
    <x v="12"/>
    <n v="130049"/>
    <n v="130230"/>
    <s v="-"/>
    <m/>
    <m/>
    <m/>
    <m/>
    <m/>
    <m/>
    <m/>
    <x v="0"/>
  </r>
  <r>
    <x v="0"/>
    <x v="35"/>
    <x v="12"/>
    <n v="68627"/>
    <n v="61596"/>
    <s v="-"/>
    <m/>
    <m/>
    <m/>
    <m/>
    <m/>
    <m/>
    <m/>
    <x v="0"/>
  </r>
  <r>
    <x v="0"/>
    <x v="36"/>
    <x v="7"/>
    <n v="572370"/>
    <n v="643300"/>
    <n v="743497"/>
    <s v="854,476 "/>
    <s v="898,389 "/>
    <n v="854476"/>
    <n v="898389"/>
    <m/>
    <m/>
    <m/>
    <x v="0"/>
  </r>
  <r>
    <x v="0"/>
    <x v="37"/>
    <x v="5"/>
    <m/>
    <m/>
    <n v="152320"/>
    <s v="124,400 "/>
    <m/>
    <m/>
    <n v="101235"/>
    <m/>
    <m/>
    <m/>
    <x v="0"/>
  </r>
  <r>
    <x v="0"/>
    <x v="38"/>
    <x v="7"/>
    <n v="2392986"/>
    <n v="2493113"/>
    <n v="2941461"/>
    <s v="3,471,552P"/>
    <n v="4556656"/>
    <n v="5060143"/>
    <n v="5302795"/>
    <m/>
    <m/>
    <m/>
    <x v="0"/>
  </r>
  <r>
    <x v="0"/>
    <x v="39"/>
    <x v="13"/>
    <n v="2.62"/>
    <n v="2.61"/>
    <n v="2.6"/>
    <s v="3.22P "/>
    <n v="2.6"/>
    <n v="2.63"/>
    <n v="2.63"/>
    <m/>
    <m/>
    <m/>
    <x v="0"/>
  </r>
  <r>
    <x v="0"/>
    <x v="40"/>
    <x v="14"/>
    <n v="1412.4"/>
    <n v="1465"/>
    <n v="1517.2"/>
    <s v="1,338.89P "/>
    <n v="1413.14"/>
    <n v="1501.85"/>
    <n v="1588.16"/>
    <m/>
    <m/>
    <m/>
    <x v="0"/>
  </r>
  <r>
    <x v="0"/>
    <x v="41"/>
    <x v="0"/>
    <n v="9942.4"/>
    <n v="10756.4"/>
    <n v="13122.4"/>
    <s v="17,143.7P "/>
    <n v="13122.39"/>
    <n v="15608.33"/>
    <n v="17231.62"/>
    <m/>
    <m/>
    <m/>
    <x v="0"/>
  </r>
  <r>
    <x v="0"/>
    <x v="42"/>
    <x v="0"/>
    <n v="89806"/>
    <n v="93503"/>
    <n v="97320"/>
    <s v="102,768 "/>
    <s v="106,641 "/>
    <n v="102768"/>
    <n v="106641"/>
    <m/>
    <m/>
    <m/>
    <x v="0"/>
  </r>
  <r>
    <x v="0"/>
    <x v="43"/>
    <x v="0"/>
    <n v="146770"/>
    <n v="133707"/>
    <n v="134415"/>
    <s v="136,881 "/>
    <s v="144,773 "/>
    <n v="136881"/>
    <n v="144764"/>
    <m/>
    <m/>
    <m/>
    <x v="0"/>
  </r>
  <r>
    <x v="0"/>
    <x v="44"/>
    <x v="6"/>
    <n v="140"/>
    <n v="134"/>
    <n v="126"/>
    <s v="125 "/>
    <s v="15 "/>
    <m/>
    <n v="15"/>
    <m/>
    <m/>
    <m/>
    <x v="0"/>
  </r>
  <r>
    <x v="0"/>
    <x v="45"/>
    <x v="6"/>
    <n v="78"/>
    <n v="82"/>
    <n v="80"/>
    <s v="82 "/>
    <s v="40 "/>
    <m/>
    <n v="38"/>
    <m/>
    <m/>
    <m/>
    <x v="0"/>
  </r>
  <r>
    <x v="0"/>
    <x v="46"/>
    <x v="0"/>
    <n v="6878.2"/>
    <n v="7985.5"/>
    <n v="7334.2"/>
    <s v="7,090.4 "/>
    <m/>
    <m/>
    <n v="4861464.9548437009"/>
    <m/>
    <m/>
    <m/>
    <x v="0"/>
  </r>
  <r>
    <x v="0"/>
    <x v="47"/>
    <x v="0"/>
    <n v="8864.7000000000007"/>
    <n v="8894.5"/>
    <n v="8971.5"/>
    <m/>
    <m/>
    <m/>
    <n v="4192578.3230616003"/>
    <m/>
    <m/>
    <m/>
    <x v="0"/>
  </r>
  <r>
    <x v="0"/>
    <x v="48"/>
    <x v="0"/>
    <n v="5557"/>
    <n v="6092.5"/>
    <n v="6076.1"/>
    <s v="6,334.5 "/>
    <s v="6,275.2 "/>
    <m/>
    <n v="6275.2528684700001"/>
    <m/>
    <m/>
    <m/>
    <x v="0"/>
  </r>
  <r>
    <x v="0"/>
    <x v="49"/>
    <x v="0"/>
    <n v="25318.6"/>
    <n v="25609.1"/>
    <n v="23000.9"/>
    <s v="23,453.5 "/>
    <n v="23000.911656"/>
    <n v="23453.505940999999"/>
    <n v="2105972.7017470002"/>
    <m/>
    <m/>
    <m/>
    <x v="0"/>
  </r>
  <r>
    <x v="0"/>
    <x v="50"/>
    <x v="7"/>
    <n v="753"/>
    <n v="756"/>
    <n v="860"/>
    <s v="1,306 "/>
    <s v="1,108 "/>
    <m/>
    <n v="1108"/>
    <n v="8808"/>
    <m/>
    <m/>
    <x v="0"/>
  </r>
  <r>
    <x v="0"/>
    <x v="51"/>
    <x v="0"/>
    <n v="803.7"/>
    <n v="1510.2"/>
    <n v="2386.6999999999998"/>
    <s v="8,235.9 "/>
    <m/>
    <m/>
    <n v="3198.2889380000001"/>
    <n v="68335.386218"/>
    <m/>
    <m/>
    <x v="0"/>
  </r>
  <r>
    <x v="1"/>
    <x v="52"/>
    <x v="15"/>
    <n v="1790049"/>
    <n v="1798014"/>
    <n v="1801753"/>
    <s v=" 1,805,910"/>
    <s v="1,805,895 "/>
    <n v="1805910"/>
    <n v="1805895"/>
    <n v="1802872"/>
    <m/>
    <m/>
    <x v="0"/>
  </r>
  <r>
    <x v="1"/>
    <x v="53"/>
    <x v="15"/>
    <n v="303792"/>
    <n v="299395"/>
    <n v="296054"/>
    <s v=" 292,587"/>
    <m/>
    <n v="292587"/>
    <n v="287838"/>
    <m/>
    <m/>
    <m/>
    <x v="0"/>
  </r>
  <r>
    <x v="1"/>
    <x v="54"/>
    <x v="15"/>
    <n v="1217482"/>
    <n v="1219258"/>
    <n v="1216906"/>
    <s v=" 1,212,759"/>
    <m/>
    <n v="1212759"/>
    <n v="1205112"/>
    <m/>
    <m/>
    <m/>
    <x v="0"/>
  </r>
  <r>
    <x v="1"/>
    <x v="55"/>
    <x v="15"/>
    <n v="255941"/>
    <n v="266090"/>
    <n v="276029"/>
    <s v="287,373 "/>
    <m/>
    <n v="287373"/>
    <n v="299646"/>
    <m/>
    <m/>
    <m/>
    <x v="0"/>
  </r>
  <r>
    <x v="1"/>
    <x v="56"/>
    <x v="11"/>
    <n v="0.47"/>
    <n v="0.44"/>
    <n v="0.21"/>
    <n v="0.44"/>
    <n v="0.21"/>
    <n v="0.23"/>
    <m/>
    <m/>
    <m/>
    <m/>
    <x v="0"/>
  </r>
  <r>
    <x v="1"/>
    <x v="57"/>
    <x v="16"/>
    <n v="164.4"/>
    <n v="165.2"/>
    <n v="165.5"/>
    <s v="165.9 "/>
    <s v="165.9 "/>
    <m/>
    <n v="165.89"/>
    <m/>
    <m/>
    <m/>
    <x v="0"/>
  </r>
  <r>
    <x v="1"/>
    <x v="58"/>
    <x v="17"/>
    <n v="576964"/>
    <n v="588757"/>
    <n v="576964"/>
    <n v="588757"/>
    <n v="597845"/>
    <n v="607824"/>
    <n v="617585"/>
    <m/>
    <m/>
    <m/>
    <x v="0"/>
  </r>
  <r>
    <x v="1"/>
    <x v="59"/>
    <x v="11"/>
    <n v="10.5"/>
    <n v="9.6"/>
    <n v="9.8000000000000007"/>
    <s v="9.2 "/>
    <n v="9.56"/>
    <n v="9.2200000000000006"/>
    <n v="8.61"/>
    <m/>
    <m/>
    <m/>
    <x v="0"/>
  </r>
  <r>
    <x v="1"/>
    <x v="60"/>
    <x v="18"/>
    <n v="7491"/>
    <n v="7273"/>
    <n v="7339"/>
    <n v="72373"/>
    <n v="7339"/>
    <n v="7230"/>
    <n v="7448"/>
    <m/>
    <m/>
    <m/>
    <x v="0"/>
  </r>
  <r>
    <x v="1"/>
    <x v="61"/>
    <x v="18"/>
    <n v="2929"/>
    <n v="2901"/>
    <n v="2875"/>
    <n v="3047"/>
    <n v="3037"/>
    <n v="3100"/>
    <n v="3363"/>
    <m/>
    <m/>
    <m/>
    <x v="0"/>
  </r>
  <r>
    <x v="1"/>
    <x v="62"/>
    <x v="11"/>
    <n v="87"/>
    <n v="85.6"/>
    <n v="86.9"/>
    <n v="85.6"/>
    <n v="82.7"/>
    <n v="84.4"/>
    <n v="87.9"/>
    <m/>
    <m/>
    <m/>
    <x v="0"/>
  </r>
  <r>
    <x v="1"/>
    <x v="63"/>
    <x v="11"/>
    <n v="97.5"/>
    <n v="97.9"/>
    <n v="97.7"/>
    <s v="97.8 "/>
    <m/>
    <m/>
    <m/>
    <m/>
    <m/>
    <m/>
    <x v="0"/>
  </r>
  <r>
    <x v="1"/>
    <x v="64"/>
    <x v="11"/>
    <n v="0.7"/>
    <n v="1"/>
    <n v="0.9"/>
    <s v="1.6 "/>
    <s v="1.06 "/>
    <n v="2.87"/>
    <n v="1.17"/>
    <m/>
    <m/>
    <m/>
    <x v="0"/>
  </r>
  <r>
    <x v="1"/>
    <x v="65"/>
    <x v="1"/>
    <n v="233"/>
    <n v="300"/>
    <n v="300"/>
    <n v="300"/>
    <n v="300"/>
    <n v="308"/>
    <n v="320"/>
    <m/>
    <m/>
    <m/>
    <x v="0"/>
  </r>
  <r>
    <x v="1"/>
    <x v="66"/>
    <x v="19"/>
    <m/>
    <m/>
    <m/>
    <m/>
    <m/>
    <m/>
    <m/>
    <m/>
    <m/>
    <m/>
    <x v="0"/>
  </r>
  <r>
    <x v="1"/>
    <x v="67"/>
    <x v="19"/>
    <m/>
    <m/>
    <m/>
    <m/>
    <m/>
    <m/>
    <m/>
    <m/>
    <m/>
    <m/>
    <x v="0"/>
  </r>
  <r>
    <x v="1"/>
    <x v="68"/>
    <x v="19"/>
    <m/>
    <m/>
    <m/>
    <m/>
    <m/>
    <m/>
    <m/>
    <m/>
    <m/>
    <m/>
    <x v="0"/>
  </r>
  <r>
    <x v="1"/>
    <x v="69"/>
    <x v="19"/>
    <m/>
    <m/>
    <m/>
    <m/>
    <m/>
    <m/>
    <m/>
    <m/>
    <m/>
    <m/>
    <x v="0"/>
  </r>
  <r>
    <x v="1"/>
    <x v="70"/>
    <x v="19"/>
    <m/>
    <m/>
    <m/>
    <m/>
    <m/>
    <m/>
    <m/>
    <m/>
    <m/>
    <m/>
    <x v="0"/>
  </r>
  <r>
    <x v="1"/>
    <x v="71"/>
    <x v="19"/>
    <m/>
    <m/>
    <m/>
    <m/>
    <m/>
    <m/>
    <m/>
    <m/>
    <m/>
    <m/>
    <x v="0"/>
  </r>
  <r>
    <x v="1"/>
    <x v="72"/>
    <x v="19"/>
    <m/>
    <m/>
    <m/>
    <m/>
    <m/>
    <m/>
    <m/>
    <m/>
    <m/>
    <m/>
    <x v="0"/>
  </r>
  <r>
    <x v="1"/>
    <x v="73"/>
    <x v="19"/>
    <m/>
    <m/>
    <m/>
    <m/>
    <m/>
    <m/>
    <m/>
    <m/>
    <m/>
    <m/>
    <x v="0"/>
  </r>
  <r>
    <x v="1"/>
    <x v="74"/>
    <x v="7"/>
    <n v="266133"/>
    <n v="299060"/>
    <n v="160362"/>
    <s v="107,910 "/>
    <s v="102,189 "/>
    <m/>
    <m/>
    <m/>
    <m/>
    <m/>
    <x v="0"/>
  </r>
  <r>
    <x v="1"/>
    <x v="75"/>
    <x v="7"/>
    <n v="109700"/>
    <n v="134716"/>
    <n v="56062"/>
    <s v="44,427 "/>
    <m/>
    <m/>
    <m/>
    <m/>
    <m/>
    <m/>
    <x v="0"/>
  </r>
  <r>
    <x v="1"/>
    <x v="76"/>
    <x v="6"/>
    <n v="2642"/>
    <n v="2357"/>
    <n v="2362"/>
    <s v="2,095 "/>
    <s v="2,392 "/>
    <n v="2392"/>
    <n v="2392"/>
    <m/>
    <m/>
    <m/>
    <x v="0"/>
  </r>
  <r>
    <x v="1"/>
    <x v="77"/>
    <x v="20"/>
    <n v="10646"/>
    <n v="10646"/>
    <n v="9000"/>
    <s v=" 10,388"/>
    <s v="10,386 "/>
    <m/>
    <n v="10386"/>
    <m/>
    <m/>
    <m/>
    <x v="0"/>
  </r>
  <r>
    <x v="1"/>
    <x v="78"/>
    <x v="7"/>
    <n v="5270060"/>
    <n v="2475249"/>
    <m/>
    <m/>
    <m/>
    <m/>
    <s v="4,438,781‬"/>
    <m/>
    <m/>
    <m/>
    <x v="0"/>
  </r>
  <r>
    <x v="1"/>
    <x v="79"/>
    <x v="7"/>
    <m/>
    <m/>
    <m/>
    <m/>
    <m/>
    <m/>
    <s v="269,335‬"/>
    <m/>
    <m/>
    <m/>
    <x v="0"/>
  </r>
  <r>
    <x v="1"/>
    <x v="80"/>
    <x v="6"/>
    <n v="27"/>
    <n v="27"/>
    <n v="27"/>
    <s v="27 "/>
    <s v=" 27"/>
    <n v="27"/>
    <n v="27"/>
    <m/>
    <m/>
    <m/>
    <x v="0"/>
  </r>
  <r>
    <x v="1"/>
    <x v="81"/>
    <x v="21"/>
    <n v="3665"/>
    <n v="3665"/>
    <n v="3665"/>
    <s v="3,656 "/>
    <s v=" 2,169"/>
    <m/>
    <n v="5322"/>
    <m/>
    <m/>
    <m/>
    <x v="0"/>
  </r>
  <r>
    <x v="1"/>
    <x v="82"/>
    <x v="15"/>
    <n v="4377"/>
    <n v="3324"/>
    <n v="3900"/>
    <s v="2,330 "/>
    <s v=" 2,791"/>
    <m/>
    <n v="2791"/>
    <m/>
    <m/>
    <m/>
    <x v="0"/>
  </r>
  <r>
    <x v="1"/>
    <x v="83"/>
    <x v="15"/>
    <n v="9945"/>
    <n v="7784"/>
    <n v="8789"/>
    <s v="5,374 "/>
    <s v=" 8,400"/>
    <m/>
    <n v="8400"/>
    <m/>
    <m/>
    <m/>
    <x v="0"/>
  </r>
  <r>
    <x v="1"/>
    <x v="84"/>
    <x v="15"/>
    <n v="750"/>
    <n v="669"/>
    <n v="675"/>
    <s v="497 "/>
    <s v=" 657"/>
    <m/>
    <n v="657"/>
    <m/>
    <m/>
    <m/>
    <x v="0"/>
  </r>
  <r>
    <x v="1"/>
    <x v="85"/>
    <x v="19"/>
    <m/>
    <m/>
    <m/>
    <m/>
    <m/>
    <m/>
    <m/>
    <m/>
    <m/>
    <m/>
    <x v="0"/>
  </r>
  <r>
    <x v="1"/>
    <x v="86"/>
    <x v="19"/>
    <m/>
    <m/>
    <m/>
    <m/>
    <m/>
    <m/>
    <m/>
    <m/>
    <m/>
    <m/>
    <x v="0"/>
  </r>
  <r>
    <x v="1"/>
    <x v="59"/>
    <x v="11"/>
    <n v="10.5"/>
    <n v="9.6"/>
    <n v="9.8000000000000007"/>
    <s v="9.2 "/>
    <n v="9.8000000000000007"/>
    <n v="9.1999999999999993"/>
    <n v="8.6"/>
    <n v="8"/>
    <m/>
    <m/>
    <x v="0"/>
  </r>
  <r>
    <x v="1"/>
    <x v="87"/>
    <x v="7"/>
    <n v="125356"/>
    <n v="131338"/>
    <s v="134,171 "/>
    <n v="131338"/>
    <n v="134171"/>
    <n v="138628"/>
    <m/>
    <m/>
    <m/>
    <m/>
    <x v="0"/>
  </r>
  <r>
    <x v="1"/>
    <x v="88"/>
    <x v="7"/>
    <n v="39691"/>
    <n v="36325"/>
    <s v="37,624 "/>
    <n v="36325"/>
    <n v="37624"/>
    <n v="40999"/>
    <m/>
    <m/>
    <m/>
    <m/>
    <x v="0"/>
  </r>
  <r>
    <x v="1"/>
    <x v="89"/>
    <x v="7"/>
    <n v="661"/>
    <n v="638"/>
    <n v="661"/>
    <n v="562"/>
    <n v="661"/>
    <n v="583"/>
    <m/>
    <m/>
    <m/>
    <m/>
    <x v="0"/>
  </r>
  <r>
    <x v="1"/>
    <x v="90"/>
    <x v="19"/>
    <m/>
    <m/>
    <m/>
    <m/>
    <m/>
    <m/>
    <m/>
    <m/>
    <m/>
    <m/>
    <x v="0"/>
  </r>
  <r>
    <x v="1"/>
    <x v="91"/>
    <x v="19"/>
    <m/>
    <m/>
    <m/>
    <m/>
    <m/>
    <m/>
    <m/>
    <m/>
    <m/>
    <m/>
    <x v="0"/>
  </r>
  <r>
    <x v="1"/>
    <x v="92"/>
    <x v="19"/>
    <m/>
    <m/>
    <m/>
    <m/>
    <m/>
    <m/>
    <m/>
    <m/>
    <m/>
    <m/>
    <x v="0"/>
  </r>
  <r>
    <x v="1"/>
    <x v="93"/>
    <x v="19"/>
    <m/>
    <m/>
    <m/>
    <m/>
    <m/>
    <m/>
    <m/>
    <m/>
    <m/>
    <m/>
    <x v="0"/>
  </r>
  <r>
    <x v="1"/>
    <x v="94"/>
    <x v="1"/>
    <s v="-"/>
    <n v="18095"/>
    <s v="-"/>
    <n v="21337"/>
    <m/>
    <n v="19848"/>
    <m/>
    <m/>
    <m/>
    <m/>
    <x v="0"/>
  </r>
  <r>
    <x v="1"/>
    <x v="95"/>
    <x v="1"/>
    <n v="15700"/>
    <n v="16880"/>
    <n v="15092"/>
    <s v="16,544 "/>
    <m/>
    <m/>
    <n v="17589"/>
    <m/>
    <m/>
    <m/>
    <x v="0"/>
  </r>
  <r>
    <x v="1"/>
    <x v="96"/>
    <x v="1"/>
    <s v="-"/>
    <n v="62493"/>
    <s v="-"/>
    <s v="90,787 "/>
    <m/>
    <m/>
    <m/>
    <m/>
    <m/>
    <m/>
    <x v="0"/>
  </r>
  <r>
    <x v="1"/>
    <x v="97"/>
    <x v="11"/>
    <s v="-"/>
    <n v="79.099999999999994"/>
    <s v="-"/>
    <s v="83.4 "/>
    <m/>
    <m/>
    <m/>
    <m/>
    <m/>
    <m/>
    <x v="0"/>
  </r>
  <r>
    <x v="1"/>
    <x v="98"/>
    <x v="19"/>
    <s v="-"/>
    <n v="0.30399999999999999"/>
    <s v="-"/>
    <s v="0.249 "/>
    <m/>
    <m/>
    <m/>
    <m/>
    <m/>
    <m/>
    <x v="0"/>
  </r>
  <r>
    <x v="1"/>
    <x v="99"/>
    <x v="19"/>
    <n v="0.20899999999999999"/>
    <n v="0.19700000000000001"/>
    <n v="0.123"/>
    <s v="0.156 "/>
    <m/>
    <m/>
    <m/>
    <m/>
    <m/>
    <m/>
    <x v="0"/>
  </r>
  <r>
    <x v="1"/>
    <x v="100"/>
    <x v="11"/>
    <n v="12.54"/>
    <n v="5.38"/>
    <n v="9.67"/>
    <m/>
    <m/>
    <m/>
    <m/>
    <m/>
    <m/>
    <m/>
    <x v="0"/>
  </r>
  <r>
    <x v="1"/>
    <x v="101"/>
    <x v="7"/>
    <n v="11391"/>
    <n v="11159"/>
    <n v="8724"/>
    <s v=" 9,742"/>
    <n v="6839"/>
    <n v="7648"/>
    <n v="10499"/>
    <n v="13909"/>
    <m/>
    <m/>
    <x v="0"/>
  </r>
  <r>
    <x v="1"/>
    <x v="102"/>
    <x v="7"/>
    <n v="13833"/>
    <n v="13659"/>
    <n v="9757"/>
    <s v="10,046 "/>
    <n v="8667"/>
    <n v="8826"/>
    <n v="11615"/>
    <n v="8787"/>
    <m/>
    <m/>
    <x v="0"/>
  </r>
  <r>
    <x v="1"/>
    <x v="103"/>
    <x v="19"/>
    <m/>
    <m/>
    <m/>
    <m/>
    <m/>
    <m/>
    <m/>
    <m/>
    <m/>
    <m/>
    <x v="0"/>
  </r>
  <r>
    <x v="2"/>
    <x v="104"/>
    <x v="6"/>
    <n v="1260"/>
    <n v="1284"/>
    <n v="1288"/>
    <s v="1,289 "/>
    <s v="1,289 "/>
    <n v="1289"/>
    <n v="1289"/>
    <n v="1291"/>
    <m/>
    <m/>
    <x v="0"/>
  </r>
  <r>
    <x v="2"/>
    <x v="105"/>
    <x v="22"/>
    <s v="-"/>
    <n v="914.2"/>
    <n v="914.7"/>
    <s v="923.9 "/>
    <s v="923.9 "/>
    <n v="923.9"/>
    <n v="923.86"/>
    <n v="915.4"/>
    <m/>
    <m/>
    <x v="0"/>
  </r>
  <r>
    <x v="2"/>
    <x v="106"/>
    <x v="23"/>
    <n v="19276"/>
    <n v="19660"/>
    <n v="20001"/>
    <s v="20,025 "/>
    <s v="1,847 "/>
    <n v="1836"/>
    <n v="1847"/>
    <m/>
    <m/>
    <m/>
    <x v="0"/>
  </r>
  <r>
    <x v="2"/>
    <x v="107"/>
    <x v="2"/>
    <n v="730582"/>
    <n v="734792"/>
    <s v="737,846 "/>
    <n v="734792"/>
    <n v="737846"/>
    <n v="742081"/>
    <m/>
    <m/>
    <m/>
    <m/>
    <x v="0"/>
  </r>
  <r>
    <x v="2"/>
    <x v="108"/>
    <x v="19"/>
    <n v="0.11"/>
    <n v="0.11"/>
    <s v=" 0.11"/>
    <m/>
    <m/>
    <m/>
    <m/>
    <s v=" "/>
    <m/>
    <m/>
    <x v="0"/>
  </r>
  <r>
    <x v="2"/>
    <x v="109"/>
    <x v="24"/>
    <n v="973"/>
    <n v="1006.1"/>
    <n v="1368.1"/>
    <s v="1,426.6 "/>
    <s v="1298.2 "/>
    <n v="1383.2"/>
    <n v="1298.2"/>
    <n v="1068.5999999999999"/>
    <m/>
    <m/>
    <x v="0"/>
  </r>
  <r>
    <x v="2"/>
    <x v="110"/>
    <x v="25"/>
    <n v="3175500"/>
    <n v="3175500"/>
    <n v="1230931200"/>
    <s v=" 3,623,520"/>
    <m/>
    <m/>
    <n v="288960"/>
    <n v="756050"/>
    <m/>
    <m/>
    <x v="0"/>
  </r>
  <r>
    <x v="2"/>
    <x v="111"/>
    <x v="26"/>
    <n v="70888321"/>
    <n v="67659495"/>
    <n v="70941176"/>
    <n v="75652131"/>
    <m/>
    <m/>
    <n v="6803882"/>
    <n v="6827729.6500000004"/>
    <m/>
    <m/>
    <x v="0"/>
  </r>
  <r>
    <x v="2"/>
    <x v="112"/>
    <x v="26"/>
    <n v="44684843"/>
    <n v="46713920"/>
    <n v="48136821"/>
    <n v="49146939"/>
    <m/>
    <m/>
    <n v="6561657"/>
    <n v="4112527"/>
    <m/>
    <m/>
    <x v="0"/>
  </r>
  <r>
    <x v="2"/>
    <x v="113"/>
    <x v="19"/>
    <m/>
    <m/>
    <m/>
    <m/>
    <m/>
    <m/>
    <m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10"/>
        <item x="66"/>
        <item x="37"/>
        <item x="57"/>
        <item x="67"/>
        <item x="65"/>
        <item x="40"/>
        <item x="95"/>
        <item x="22"/>
        <item x="60"/>
        <item x="27"/>
        <item x="61"/>
        <item x="103"/>
        <item x="101"/>
        <item x="102"/>
        <item x="25"/>
        <item x="30"/>
        <item x="29"/>
        <item x="93"/>
        <item x="18"/>
        <item x="24"/>
        <item x="90"/>
        <item x="92"/>
        <item x="81"/>
        <item x="50"/>
        <item x="38"/>
        <item x="71"/>
        <item x="72"/>
        <item x="58"/>
        <item x="52"/>
        <item x="84"/>
        <item x="82"/>
        <item x="83"/>
        <item x="36"/>
        <item x="26"/>
        <item x="87"/>
        <item x="88"/>
        <item x="78"/>
        <item x="79"/>
        <item x="74"/>
        <item x="75"/>
        <item x="77"/>
        <item x="91"/>
        <item x="89"/>
        <item x="34"/>
        <item x="35"/>
        <item x="76"/>
        <item x="23"/>
        <item x="80"/>
        <item x="45"/>
        <item x="44"/>
        <item x="104"/>
        <item x="73"/>
        <item x="28"/>
        <item x="113"/>
        <item x="32"/>
        <item x="51"/>
        <item x="111"/>
        <item x="5"/>
        <item x="19"/>
        <item x="6"/>
        <item x="7"/>
        <item x="8"/>
        <item x="9"/>
        <item x="20"/>
        <item x="106"/>
        <item x="42"/>
        <item x="105"/>
        <item x="112"/>
        <item x="109"/>
        <item x="43"/>
        <item x="11"/>
        <item x="13"/>
        <item x="10"/>
        <item x="12"/>
        <item x="15"/>
        <item x="17"/>
        <item x="14"/>
        <item x="16"/>
        <item x="0"/>
        <item x="1"/>
        <item x="2"/>
        <item x="4"/>
        <item x="3"/>
        <item x="107"/>
        <item x="108"/>
        <item x="21"/>
        <item x="31"/>
        <item x="62"/>
        <item x="97"/>
        <item x="39"/>
        <item x="47"/>
        <item x="49"/>
        <item x="48"/>
        <item x="41"/>
        <item x="94"/>
        <item x="46"/>
        <item x="53"/>
        <item x="54"/>
        <item x="55"/>
        <item x="100"/>
        <item x="99"/>
        <item x="98"/>
        <item x="96"/>
        <item x="59"/>
        <item x="85"/>
        <item x="86"/>
        <item x="56"/>
        <item x="63"/>
        <item x="64"/>
        <item x="33"/>
        <item x="68"/>
        <item x="69"/>
        <item x="70"/>
        <item t="default"/>
      </items>
    </pivotField>
    <pivotField axis="axisRow" dataField="1" showAll="0">
      <items count="28">
        <item x="10"/>
        <item x="17"/>
        <item x="4"/>
        <item x="8"/>
        <item x="15"/>
        <item x="16"/>
        <item x="9"/>
        <item x="5"/>
        <item x="18"/>
        <item x="3"/>
        <item x="23"/>
        <item x="21"/>
        <item x="1"/>
        <item x="14"/>
        <item x="24"/>
        <item x="11"/>
        <item x="7"/>
        <item x="20"/>
        <item x="2"/>
        <item x="26"/>
        <item x="25"/>
        <item x="22"/>
        <item x="0"/>
        <item x="12"/>
        <item x="13"/>
        <item x="6"/>
        <item x="1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2">
        <item x="0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10"/>
        <item x="66"/>
        <item x="37"/>
        <item x="57"/>
        <item x="67"/>
        <item x="65"/>
        <item x="40"/>
        <item x="95"/>
        <item x="22"/>
        <item x="60"/>
        <item x="27"/>
        <item x="61"/>
        <item x="103"/>
        <item x="101"/>
        <item x="102"/>
        <item x="25"/>
        <item x="30"/>
        <item x="29"/>
        <item x="93"/>
        <item x="18"/>
        <item x="24"/>
        <item x="90"/>
        <item x="92"/>
        <item x="81"/>
        <item x="50"/>
        <item x="38"/>
        <item x="71"/>
        <item x="72"/>
        <item x="58"/>
        <item x="52"/>
        <item x="84"/>
        <item x="82"/>
        <item x="83"/>
        <item x="36"/>
        <item x="26"/>
        <item x="87"/>
        <item x="88"/>
        <item x="78"/>
        <item x="79"/>
        <item x="74"/>
        <item x="75"/>
        <item x="77"/>
        <item x="91"/>
        <item x="89"/>
        <item x="34"/>
        <item x="35"/>
        <item x="76"/>
        <item x="23"/>
        <item x="80"/>
        <item x="45"/>
        <item x="44"/>
        <item x="104"/>
        <item x="73"/>
        <item x="28"/>
        <item x="113"/>
        <item x="32"/>
        <item x="51"/>
        <item x="111"/>
        <item x="5"/>
        <item x="19"/>
        <item x="6"/>
        <item x="7"/>
        <item x="8"/>
        <item x="9"/>
        <item x="20"/>
        <item x="106"/>
        <item x="42"/>
        <item x="105"/>
        <item x="112"/>
        <item x="109"/>
        <item x="43"/>
        <item x="11"/>
        <item x="13"/>
        <item x="10"/>
        <item x="12"/>
        <item x="15"/>
        <item x="17"/>
        <item x="14"/>
        <item x="16"/>
        <item x="0"/>
        <item x="1"/>
        <item x="2"/>
        <item x="4"/>
        <item x="3"/>
        <item x="107"/>
        <item x="108"/>
        <item x="21"/>
        <item x="31"/>
        <item x="62"/>
        <item x="97"/>
        <item x="39"/>
        <item x="47"/>
        <item x="49"/>
        <item x="48"/>
        <item x="41"/>
        <item x="94"/>
        <item x="46"/>
        <item x="53"/>
        <item x="54"/>
        <item x="55"/>
        <item x="100"/>
        <item x="99"/>
        <item x="98"/>
        <item x="96"/>
        <item x="59"/>
        <item x="85"/>
        <item x="86"/>
        <item x="56"/>
        <item x="63"/>
        <item x="64"/>
        <item x="33"/>
        <item x="68"/>
        <item x="69"/>
        <item x="7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">
        <item x="0"/>
        <item t="default"/>
      </items>
    </pivotField>
  </pivotFields>
  <rowFields count="1">
    <field x="13"/>
  </rowFields>
  <rowItems count="2">
    <i>
      <x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10"/>
        <item x="66"/>
        <item x="37"/>
        <item x="57"/>
        <item x="67"/>
        <item x="65"/>
        <item x="40"/>
        <item x="95"/>
        <item x="22"/>
        <item x="60"/>
        <item x="27"/>
        <item x="61"/>
        <item x="103"/>
        <item x="101"/>
        <item x="102"/>
        <item x="25"/>
        <item x="30"/>
        <item x="29"/>
        <item x="93"/>
        <item x="18"/>
        <item x="24"/>
        <item x="90"/>
        <item x="92"/>
        <item x="81"/>
        <item x="50"/>
        <item x="38"/>
        <item x="71"/>
        <item x="72"/>
        <item x="58"/>
        <item x="52"/>
        <item x="84"/>
        <item x="82"/>
        <item x="83"/>
        <item x="36"/>
        <item x="26"/>
        <item x="87"/>
        <item x="88"/>
        <item x="78"/>
        <item x="79"/>
        <item x="74"/>
        <item x="75"/>
        <item x="77"/>
        <item x="91"/>
        <item x="89"/>
        <item x="34"/>
        <item x="35"/>
        <item x="76"/>
        <item x="23"/>
        <item x="80"/>
        <item x="45"/>
        <item x="44"/>
        <item x="104"/>
        <item x="73"/>
        <item x="28"/>
        <item x="113"/>
        <item x="32"/>
        <item x="51"/>
        <item x="111"/>
        <item x="5"/>
        <item x="19"/>
        <item x="6"/>
        <item x="7"/>
        <item x="8"/>
        <item x="9"/>
        <item x="20"/>
        <item x="106"/>
        <item x="42"/>
        <item x="105"/>
        <item x="112"/>
        <item x="109"/>
        <item x="43"/>
        <item x="11"/>
        <item x="13"/>
        <item x="10"/>
        <item x="12"/>
        <item x="15"/>
        <item x="17"/>
        <item x="14"/>
        <item x="16"/>
        <item x="0"/>
        <item x="1"/>
        <item x="2"/>
        <item x="4"/>
        <item x="3"/>
        <item x="107"/>
        <item x="108"/>
        <item x="21"/>
        <item x="31"/>
        <item x="62"/>
        <item x="97"/>
        <item x="39"/>
        <item x="47"/>
        <item x="49"/>
        <item x="48"/>
        <item x="41"/>
        <item x="94"/>
        <item x="46"/>
        <item x="53"/>
        <item x="54"/>
        <item x="55"/>
        <item x="100"/>
        <item x="99"/>
        <item x="98"/>
        <item x="96"/>
        <item x="59"/>
        <item x="85"/>
        <item x="86"/>
        <item x="56"/>
        <item x="63"/>
        <item x="64"/>
        <item x="33"/>
        <item x="68"/>
        <item x="69"/>
        <item x="7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4"/>
    </i>
    <i r="1">
      <x v="45"/>
    </i>
    <i r="1">
      <x v="47"/>
    </i>
    <i r="1">
      <x v="49"/>
    </i>
    <i r="1">
      <x v="50"/>
    </i>
    <i r="1">
      <x v="53"/>
    </i>
    <i r="1">
      <x v="55"/>
    </i>
    <i r="1">
      <x v="56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6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6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6"/>
    </i>
    <i r="1">
      <x v="48"/>
    </i>
    <i r="1">
      <x v="52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51"/>
    </i>
    <i r="1">
      <x v="54"/>
    </i>
    <i r="1">
      <x v="57"/>
    </i>
    <i r="1">
      <x v="65"/>
    </i>
    <i r="1">
      <x v="67"/>
    </i>
    <i r="1">
      <x v="68"/>
    </i>
    <i r="1">
      <x v="69"/>
    </i>
    <i r="1">
      <x v="84"/>
    </i>
    <i r="1">
      <x v="85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pane xSplit="10" ySplit="3" topLeftCell="K4" activePane="bottomRight" state="frozen"/>
      <selection pane="topRight" activeCell="K1" sqref="K1"/>
      <selection pane="bottomLeft" activeCell="A4" sqref="A4"/>
      <selection pane="bottomRight" activeCell="C16" sqref="C16"/>
    </sheetView>
  </sheetViews>
  <sheetFormatPr defaultColWidth="9" defaultRowHeight="18.75"/>
  <cols>
    <col min="1" max="1" width="4.625" style="4" bestFit="1" customWidth="1"/>
    <col min="2" max="2" width="22.375" style="7" customWidth="1"/>
    <col min="3" max="3" width="50.125" style="3" customWidth="1"/>
    <col min="4" max="4" width="13.375" style="10" customWidth="1"/>
    <col min="5" max="14" width="11.25" style="10" customWidth="1"/>
    <col min="15" max="15" width="15.875" style="10" bestFit="1" customWidth="1"/>
    <col min="16" max="16" width="9" style="10"/>
    <col min="17" max="16384" width="9" style="1"/>
  </cols>
  <sheetData>
    <row r="1" spans="1:16" ht="28.5" customHeight="1" thickBot="1">
      <c r="A1" s="8" t="s">
        <v>255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 ht="18.75" customHeight="1">
      <c r="A2" s="23" t="s">
        <v>0</v>
      </c>
      <c r="B2" s="25" t="s">
        <v>2</v>
      </c>
      <c r="C2" s="23" t="s">
        <v>1</v>
      </c>
      <c r="D2" s="23" t="s">
        <v>84</v>
      </c>
      <c r="E2" s="27" t="s">
        <v>85</v>
      </c>
      <c r="F2" s="28"/>
      <c r="G2" s="28"/>
      <c r="H2" s="28"/>
      <c r="I2" s="28"/>
      <c r="J2" s="28"/>
      <c r="K2" s="28"/>
      <c r="L2" s="28"/>
      <c r="M2" s="28"/>
      <c r="N2" s="29"/>
      <c r="O2" s="23" t="s">
        <v>86</v>
      </c>
      <c r="P2" s="23" t="s">
        <v>80</v>
      </c>
    </row>
    <row r="3" spans="1:16" ht="19.5" thickBot="1">
      <c r="A3" s="24"/>
      <c r="B3" s="26"/>
      <c r="C3" s="24"/>
      <c r="D3" s="24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24"/>
      <c r="P3" s="24"/>
    </row>
    <row r="4" spans="1:16" ht="19.5" thickBot="1">
      <c r="A4" s="5">
        <v>1</v>
      </c>
      <c r="B4" s="6" t="s">
        <v>79</v>
      </c>
      <c r="C4" s="2" t="s">
        <v>87</v>
      </c>
      <c r="D4" s="2" t="s">
        <v>88</v>
      </c>
      <c r="E4" s="14">
        <v>186183</v>
      </c>
      <c r="F4" s="14">
        <v>191228</v>
      </c>
      <c r="G4" s="14">
        <v>194848</v>
      </c>
      <c r="H4" s="14">
        <v>189939</v>
      </c>
      <c r="I4" s="14">
        <v>195457</v>
      </c>
      <c r="J4" s="14">
        <v>204122</v>
      </c>
      <c r="K4" s="14">
        <v>204122</v>
      </c>
      <c r="L4" s="14"/>
      <c r="M4" s="14"/>
      <c r="N4" s="14"/>
      <c r="O4" s="2"/>
      <c r="P4" s="2"/>
    </row>
    <row r="5" spans="1:16" ht="19.5" thickBot="1">
      <c r="A5" s="15">
        <v>2</v>
      </c>
      <c r="B5" s="16" t="s">
        <v>79</v>
      </c>
      <c r="C5" s="17" t="s">
        <v>3</v>
      </c>
      <c r="D5" s="17" t="s">
        <v>89</v>
      </c>
      <c r="E5" s="18">
        <v>106896</v>
      </c>
      <c r="F5" s="18">
        <v>109881</v>
      </c>
      <c r="G5" s="18" t="s">
        <v>90</v>
      </c>
      <c r="H5" s="18">
        <v>109140</v>
      </c>
      <c r="I5" s="18">
        <v>12389</v>
      </c>
      <c r="J5" s="18">
        <v>117560</v>
      </c>
      <c r="K5" s="18">
        <v>117560</v>
      </c>
      <c r="L5" s="18"/>
      <c r="M5" s="18"/>
      <c r="N5" s="18"/>
      <c r="O5" s="17"/>
      <c r="P5" s="17"/>
    </row>
    <row r="6" spans="1:16" ht="19.5" thickBot="1">
      <c r="A6" s="5">
        <v>3</v>
      </c>
      <c r="B6" s="6" t="s">
        <v>79</v>
      </c>
      <c r="C6" s="2" t="s">
        <v>4</v>
      </c>
      <c r="D6" s="2" t="s">
        <v>88</v>
      </c>
      <c r="E6" s="14">
        <v>22923</v>
      </c>
      <c r="F6" s="14">
        <v>21601</v>
      </c>
      <c r="G6" s="14" t="s">
        <v>91</v>
      </c>
      <c r="H6" s="14">
        <v>20527</v>
      </c>
      <c r="I6" s="14">
        <v>20675</v>
      </c>
      <c r="J6" s="14">
        <v>21369</v>
      </c>
      <c r="K6" s="14"/>
      <c r="L6" s="14"/>
      <c r="M6" s="14"/>
      <c r="N6" s="14"/>
      <c r="O6" s="2"/>
      <c r="P6" s="2"/>
    </row>
    <row r="7" spans="1:16" ht="19.5" thickBot="1">
      <c r="A7" s="15">
        <v>4</v>
      </c>
      <c r="B7" s="16" t="s">
        <v>79</v>
      </c>
      <c r="C7" s="17" t="s">
        <v>5</v>
      </c>
      <c r="D7" s="17" t="s">
        <v>88</v>
      </c>
      <c r="E7" s="18">
        <v>73084</v>
      </c>
      <c r="F7" s="18">
        <v>70866</v>
      </c>
      <c r="G7" s="18" t="s">
        <v>92</v>
      </c>
      <c r="H7" s="18">
        <v>71145</v>
      </c>
      <c r="I7" s="18">
        <v>68908</v>
      </c>
      <c r="J7" s="18">
        <v>70760</v>
      </c>
      <c r="K7" s="18"/>
      <c r="L7" s="18"/>
      <c r="M7" s="18"/>
      <c r="N7" s="18"/>
      <c r="O7" s="17"/>
      <c r="P7" s="17"/>
    </row>
    <row r="8" spans="1:16" ht="19.5" thickBot="1">
      <c r="A8" s="5">
        <v>5</v>
      </c>
      <c r="B8" s="6" t="s">
        <v>79</v>
      </c>
      <c r="C8" s="2" t="s">
        <v>93</v>
      </c>
      <c r="D8" s="2" t="s">
        <v>88</v>
      </c>
      <c r="E8" s="14">
        <v>3923</v>
      </c>
      <c r="F8" s="14">
        <v>4086</v>
      </c>
      <c r="G8" s="14" t="s">
        <v>94</v>
      </c>
      <c r="H8" s="14">
        <v>4044</v>
      </c>
      <c r="I8" s="14">
        <v>4384</v>
      </c>
      <c r="J8" s="14">
        <v>4123</v>
      </c>
      <c r="K8" s="14"/>
      <c r="L8" s="14"/>
      <c r="M8" s="14"/>
      <c r="N8" s="14"/>
      <c r="O8" s="2"/>
      <c r="P8" s="2"/>
    </row>
    <row r="9" spans="1:16" ht="19.5" thickBot="1">
      <c r="A9" s="15">
        <v>6</v>
      </c>
      <c r="B9" s="16" t="s">
        <v>79</v>
      </c>
      <c r="C9" s="17" t="s">
        <v>6</v>
      </c>
      <c r="D9" s="17" t="s">
        <v>95</v>
      </c>
      <c r="E9" s="18">
        <v>4219573</v>
      </c>
      <c r="F9" s="18">
        <v>4219853</v>
      </c>
      <c r="G9" s="18" t="s">
        <v>96</v>
      </c>
      <c r="H9" s="18">
        <v>4219853</v>
      </c>
      <c r="I9" s="18">
        <v>4218804</v>
      </c>
      <c r="J9" s="18">
        <v>4218140</v>
      </c>
      <c r="K9" s="18"/>
      <c r="L9" s="18"/>
      <c r="M9" s="18"/>
      <c r="N9" s="18"/>
      <c r="O9" s="17"/>
      <c r="P9" s="17"/>
    </row>
    <row r="10" spans="1:16" ht="19.5" thickBot="1">
      <c r="A10" s="5">
        <v>7</v>
      </c>
      <c r="B10" s="6" t="s">
        <v>79</v>
      </c>
      <c r="C10" s="2" t="s">
        <v>7</v>
      </c>
      <c r="D10" s="2" t="s">
        <v>95</v>
      </c>
      <c r="E10" s="14">
        <v>2798377</v>
      </c>
      <c r="F10" s="14">
        <v>2798095</v>
      </c>
      <c r="G10" s="14" t="s">
        <v>97</v>
      </c>
      <c r="H10" s="14">
        <v>2798095</v>
      </c>
      <c r="I10" s="14">
        <v>2797398</v>
      </c>
      <c r="J10" s="14">
        <v>2797084</v>
      </c>
      <c r="K10" s="14"/>
      <c r="L10" s="14"/>
      <c r="M10" s="14"/>
      <c r="N10" s="14"/>
      <c r="O10" s="2"/>
      <c r="P10" s="2"/>
    </row>
    <row r="11" spans="1:16" ht="19.5" thickBot="1">
      <c r="A11" s="15">
        <v>8</v>
      </c>
      <c r="B11" s="16" t="s">
        <v>79</v>
      </c>
      <c r="C11" s="17" t="s">
        <v>8</v>
      </c>
      <c r="D11" s="17" t="s">
        <v>95</v>
      </c>
      <c r="E11" s="18">
        <v>948180</v>
      </c>
      <c r="F11" s="18">
        <v>948744</v>
      </c>
      <c r="G11" s="18" t="s">
        <v>98</v>
      </c>
      <c r="H11" s="18">
        <v>948744</v>
      </c>
      <c r="I11" s="18">
        <v>948339</v>
      </c>
      <c r="J11" s="18">
        <v>948178</v>
      </c>
      <c r="K11" s="18"/>
      <c r="L11" s="18"/>
      <c r="M11" s="18"/>
      <c r="N11" s="18"/>
      <c r="O11" s="17"/>
      <c r="P11" s="17"/>
    </row>
    <row r="12" spans="1:16" ht="19.5" thickBot="1">
      <c r="A12" s="5">
        <v>9</v>
      </c>
      <c r="B12" s="6" t="s">
        <v>79</v>
      </c>
      <c r="C12" s="2" t="s">
        <v>99</v>
      </c>
      <c r="D12" s="2" t="s">
        <v>95</v>
      </c>
      <c r="E12" s="14">
        <v>91013</v>
      </c>
      <c r="F12" s="14">
        <v>90912</v>
      </c>
      <c r="G12" s="14" t="s">
        <v>100</v>
      </c>
      <c r="H12" s="14">
        <v>90912</v>
      </c>
      <c r="I12" s="14">
        <v>91080</v>
      </c>
      <c r="J12" s="14">
        <v>91041</v>
      </c>
      <c r="K12" s="14"/>
      <c r="L12" s="14"/>
      <c r="M12" s="14"/>
      <c r="N12" s="14"/>
      <c r="O12" s="2"/>
      <c r="P12" s="2"/>
    </row>
    <row r="13" spans="1:16" ht="19.5" thickBot="1">
      <c r="A13" s="15">
        <v>10</v>
      </c>
      <c r="B13" s="16" t="s">
        <v>79</v>
      </c>
      <c r="C13" s="17" t="s">
        <v>101</v>
      </c>
      <c r="D13" s="17" t="s">
        <v>95</v>
      </c>
      <c r="E13" s="18">
        <v>15505</v>
      </c>
      <c r="F13" s="18">
        <v>15495</v>
      </c>
      <c r="G13" s="18" t="s">
        <v>102</v>
      </c>
      <c r="H13" s="18">
        <v>15495</v>
      </c>
      <c r="I13" s="18">
        <v>15510</v>
      </c>
      <c r="J13" s="18">
        <v>15437</v>
      </c>
      <c r="K13" s="18"/>
      <c r="L13" s="18"/>
      <c r="M13" s="18"/>
      <c r="N13" s="18"/>
      <c r="O13" s="17"/>
      <c r="P13" s="17"/>
    </row>
    <row r="14" spans="1:16" ht="19.5" thickBot="1">
      <c r="A14" s="5">
        <v>11</v>
      </c>
      <c r="B14" s="6" t="s">
        <v>79</v>
      </c>
      <c r="C14" s="2" t="s">
        <v>103</v>
      </c>
      <c r="D14" s="2" t="s">
        <v>104</v>
      </c>
      <c r="E14" s="14">
        <v>307845</v>
      </c>
      <c r="F14" s="14">
        <v>284514</v>
      </c>
      <c r="G14" s="14">
        <v>334329</v>
      </c>
      <c r="H14" s="14" t="s">
        <v>105</v>
      </c>
      <c r="I14" s="14" t="s">
        <v>106</v>
      </c>
      <c r="J14" s="14"/>
      <c r="K14" s="14">
        <v>272571.26</v>
      </c>
      <c r="L14" s="14">
        <v>128658.71</v>
      </c>
      <c r="M14" s="14"/>
      <c r="N14" s="14"/>
      <c r="O14" s="2"/>
      <c r="P14" s="2"/>
    </row>
    <row r="15" spans="1:16" ht="19.5" thickBot="1">
      <c r="A15" s="15">
        <v>12</v>
      </c>
      <c r="B15" s="16" t="s">
        <v>79</v>
      </c>
      <c r="C15" s="17" t="s">
        <v>107</v>
      </c>
      <c r="D15" s="17" t="s">
        <v>104</v>
      </c>
      <c r="E15" s="18">
        <v>12392</v>
      </c>
      <c r="F15" s="18">
        <v>1437</v>
      </c>
      <c r="G15" s="18">
        <v>46013</v>
      </c>
      <c r="H15" s="18" t="s">
        <v>108</v>
      </c>
      <c r="I15" s="18"/>
      <c r="J15" s="18"/>
      <c r="K15" s="18" t="s">
        <v>252</v>
      </c>
      <c r="L15" s="20">
        <v>470344.53</v>
      </c>
      <c r="M15" s="20"/>
      <c r="N15" s="20"/>
      <c r="O15" s="17"/>
      <c r="P15" s="17"/>
    </row>
    <row r="16" spans="1:16" ht="19.5" thickBot="1">
      <c r="A16" s="5">
        <v>13</v>
      </c>
      <c r="B16" s="6" t="s">
        <v>79</v>
      </c>
      <c r="C16" s="2" t="s">
        <v>109</v>
      </c>
      <c r="D16" s="2" t="s">
        <v>110</v>
      </c>
      <c r="E16" s="14">
        <v>395</v>
      </c>
      <c r="F16" s="14">
        <v>373</v>
      </c>
      <c r="G16" s="14">
        <v>428</v>
      </c>
      <c r="H16" s="14" t="s">
        <v>111</v>
      </c>
      <c r="I16" s="14" t="s">
        <v>112</v>
      </c>
      <c r="J16" s="14"/>
      <c r="K16" s="14">
        <v>389.67</v>
      </c>
      <c r="L16" s="14">
        <v>359.18</v>
      </c>
      <c r="M16" s="14"/>
      <c r="N16" s="14"/>
      <c r="O16" s="2"/>
      <c r="P16" s="2"/>
    </row>
    <row r="17" spans="1:16" ht="19.5" thickBot="1">
      <c r="A17" s="15">
        <v>14</v>
      </c>
      <c r="B17" s="16" t="s">
        <v>79</v>
      </c>
      <c r="C17" s="17" t="s">
        <v>113</v>
      </c>
      <c r="D17" s="17" t="s">
        <v>110</v>
      </c>
      <c r="E17" s="18">
        <v>624</v>
      </c>
      <c r="F17" s="18">
        <v>636</v>
      </c>
      <c r="G17" s="18">
        <v>1529</v>
      </c>
      <c r="H17" s="18" t="s">
        <v>114</v>
      </c>
      <c r="I17" s="18"/>
      <c r="J17" s="18"/>
      <c r="K17" s="18">
        <v>3137</v>
      </c>
      <c r="L17" s="18"/>
      <c r="M17" s="18"/>
      <c r="N17" s="18"/>
      <c r="O17" s="17"/>
      <c r="P17" s="17"/>
    </row>
    <row r="18" spans="1:16" ht="19.5" thickBot="1">
      <c r="A18" s="5">
        <v>15</v>
      </c>
      <c r="B18" s="6" t="s">
        <v>79</v>
      </c>
      <c r="C18" s="2" t="s">
        <v>115</v>
      </c>
      <c r="D18" s="2" t="s">
        <v>104</v>
      </c>
      <c r="E18" s="14">
        <v>593560</v>
      </c>
      <c r="F18" s="14">
        <v>593418</v>
      </c>
      <c r="G18" s="14">
        <v>785687</v>
      </c>
      <c r="H18" s="14" t="s">
        <v>116</v>
      </c>
      <c r="I18" s="14" t="s">
        <v>117</v>
      </c>
      <c r="J18" s="14"/>
      <c r="K18" s="14">
        <v>665194.48</v>
      </c>
      <c r="L18" s="14">
        <v>341697.82</v>
      </c>
      <c r="M18" s="14"/>
      <c r="N18" s="14"/>
      <c r="O18" s="2"/>
      <c r="P18" s="2"/>
    </row>
    <row r="19" spans="1:16" ht="19.5" thickBot="1">
      <c r="A19" s="15">
        <v>16</v>
      </c>
      <c r="B19" s="16" t="s">
        <v>79</v>
      </c>
      <c r="C19" s="17" t="s">
        <v>118</v>
      </c>
      <c r="D19" s="17" t="s">
        <v>104</v>
      </c>
      <c r="E19" s="18">
        <v>13567</v>
      </c>
      <c r="F19" s="18">
        <v>4218</v>
      </c>
      <c r="G19" s="18">
        <v>35028</v>
      </c>
      <c r="H19" s="18" t="s">
        <v>119</v>
      </c>
      <c r="I19" s="18"/>
      <c r="J19" s="18"/>
      <c r="K19" s="18">
        <v>3423</v>
      </c>
      <c r="L19" s="18">
        <v>12</v>
      </c>
      <c r="M19" s="18"/>
      <c r="N19" s="18"/>
      <c r="O19" s="17"/>
      <c r="P19" s="17"/>
    </row>
    <row r="20" spans="1:16" ht="19.5" thickBot="1">
      <c r="A20" s="5">
        <v>17</v>
      </c>
      <c r="B20" s="6" t="s">
        <v>79</v>
      </c>
      <c r="C20" s="2" t="s">
        <v>120</v>
      </c>
      <c r="D20" s="2" t="s">
        <v>110</v>
      </c>
      <c r="E20" s="14">
        <v>405</v>
      </c>
      <c r="F20" s="14">
        <v>408</v>
      </c>
      <c r="G20" s="14">
        <v>473</v>
      </c>
      <c r="H20" s="14" t="s">
        <v>121</v>
      </c>
      <c r="I20" s="14" t="s">
        <v>122</v>
      </c>
      <c r="J20" s="14"/>
      <c r="K20" s="14">
        <v>419.27</v>
      </c>
      <c r="L20" s="22">
        <v>375.14</v>
      </c>
      <c r="M20" s="22"/>
      <c r="N20" s="22"/>
      <c r="O20" s="2"/>
      <c r="P20" s="2"/>
    </row>
    <row r="21" spans="1:16" ht="19.5" thickBot="1">
      <c r="A21" s="15">
        <v>18</v>
      </c>
      <c r="B21" s="16" t="s">
        <v>79</v>
      </c>
      <c r="C21" s="17" t="s">
        <v>123</v>
      </c>
      <c r="D21" s="17" t="s">
        <v>110</v>
      </c>
      <c r="E21" s="18">
        <v>636</v>
      </c>
      <c r="F21" s="18">
        <v>681</v>
      </c>
      <c r="G21" s="18">
        <v>396</v>
      </c>
      <c r="H21" s="18" t="s">
        <v>124</v>
      </c>
      <c r="I21" s="18"/>
      <c r="J21" s="18"/>
      <c r="K21" s="18" t="s">
        <v>253</v>
      </c>
      <c r="L21" s="18">
        <v>375.14</v>
      </c>
      <c r="M21" s="18"/>
      <c r="N21" s="18"/>
      <c r="O21" s="17"/>
      <c r="P21" s="17"/>
    </row>
    <row r="22" spans="1:16" ht="19.5" thickBot="1">
      <c r="A22" s="5">
        <v>19</v>
      </c>
      <c r="B22" s="6" t="s">
        <v>79</v>
      </c>
      <c r="C22" s="2" t="s">
        <v>9</v>
      </c>
      <c r="D22" s="2" t="s">
        <v>125</v>
      </c>
      <c r="E22" s="14">
        <v>29785</v>
      </c>
      <c r="F22" s="14">
        <v>43987</v>
      </c>
      <c r="G22" s="14">
        <v>23822</v>
      </c>
      <c r="H22" s="14" t="s">
        <v>126</v>
      </c>
      <c r="I22" s="14"/>
      <c r="J22" s="14"/>
      <c r="K22" s="14">
        <v>23267</v>
      </c>
      <c r="L22" s="14"/>
      <c r="M22" s="14"/>
      <c r="N22" s="14"/>
      <c r="O22" s="2"/>
      <c r="P22" s="2"/>
    </row>
    <row r="23" spans="1:16" ht="19.5" thickBot="1">
      <c r="A23" s="15">
        <v>20</v>
      </c>
      <c r="B23" s="16" t="s">
        <v>79</v>
      </c>
      <c r="C23" s="17" t="s">
        <v>10</v>
      </c>
      <c r="D23" s="17" t="s">
        <v>95</v>
      </c>
      <c r="E23" s="18">
        <v>29507</v>
      </c>
      <c r="F23" s="18">
        <v>24936</v>
      </c>
      <c r="G23" s="18" t="s">
        <v>127</v>
      </c>
      <c r="H23" s="18" t="s">
        <v>128</v>
      </c>
      <c r="I23" s="18"/>
      <c r="J23" s="18"/>
      <c r="K23" s="18">
        <v>32537.27</v>
      </c>
      <c r="L23" s="18">
        <v>21916</v>
      </c>
      <c r="M23" s="18"/>
      <c r="N23" s="18"/>
      <c r="O23" s="17"/>
      <c r="P23" s="17"/>
    </row>
    <row r="24" spans="1:16" ht="19.5" thickBot="1">
      <c r="A24" s="5">
        <v>21</v>
      </c>
      <c r="B24" s="6" t="s">
        <v>79</v>
      </c>
      <c r="C24" s="2" t="s">
        <v>11</v>
      </c>
      <c r="D24" s="2" t="s">
        <v>110</v>
      </c>
      <c r="E24" s="14">
        <v>6133386</v>
      </c>
      <c r="F24" s="14">
        <v>7775163</v>
      </c>
      <c r="G24" s="14">
        <v>8773794</v>
      </c>
      <c r="H24" s="14">
        <v>9912611</v>
      </c>
      <c r="I24" s="14">
        <v>2848620</v>
      </c>
      <c r="J24" s="14"/>
      <c r="K24" s="14"/>
      <c r="L24" s="14">
        <v>3761480</v>
      </c>
      <c r="M24" s="14"/>
      <c r="N24" s="14"/>
      <c r="O24" s="2"/>
      <c r="P24" s="2"/>
    </row>
    <row r="25" spans="1:16" ht="19.5" thickBot="1">
      <c r="A25" s="15">
        <v>22</v>
      </c>
      <c r="B25" s="16" t="s">
        <v>79</v>
      </c>
      <c r="C25" s="17" t="s">
        <v>12</v>
      </c>
      <c r="D25" s="17" t="s">
        <v>88</v>
      </c>
      <c r="E25" s="18">
        <v>341.4</v>
      </c>
      <c r="F25" s="18" t="s">
        <v>127</v>
      </c>
      <c r="G25" s="18" t="s">
        <v>127</v>
      </c>
      <c r="H25" s="18" t="s">
        <v>129</v>
      </c>
      <c r="I25" s="18"/>
      <c r="J25" s="18"/>
      <c r="K25" s="18"/>
      <c r="L25" s="18"/>
      <c r="M25" s="18"/>
      <c r="N25" s="18"/>
      <c r="O25" s="17"/>
      <c r="P25" s="17"/>
    </row>
    <row r="26" spans="1:16" ht="19.5" thickBot="1">
      <c r="A26" s="5">
        <v>23</v>
      </c>
      <c r="B26" s="6" t="s">
        <v>79</v>
      </c>
      <c r="C26" s="2" t="s">
        <v>130</v>
      </c>
      <c r="D26" s="2" t="s">
        <v>88</v>
      </c>
      <c r="E26" s="14">
        <v>18461.099999999999</v>
      </c>
      <c r="F26" s="14">
        <v>20729.7</v>
      </c>
      <c r="G26" s="14" t="s">
        <v>127</v>
      </c>
      <c r="H26" s="14" t="s">
        <v>129</v>
      </c>
      <c r="I26" s="14"/>
      <c r="J26" s="14"/>
      <c r="K26" s="14"/>
      <c r="L26" s="14"/>
      <c r="M26" s="14"/>
      <c r="N26" s="14"/>
      <c r="O26" s="2"/>
      <c r="P26" s="2"/>
    </row>
    <row r="27" spans="1:16" ht="19.5" thickBot="1">
      <c r="A27" s="15">
        <v>24</v>
      </c>
      <c r="B27" s="16" t="s">
        <v>79</v>
      </c>
      <c r="C27" s="17" t="s">
        <v>13</v>
      </c>
      <c r="D27" s="17" t="s">
        <v>131</v>
      </c>
      <c r="E27" s="18">
        <v>4169</v>
      </c>
      <c r="F27" s="18">
        <v>4191</v>
      </c>
      <c r="G27" s="18">
        <v>4175</v>
      </c>
      <c r="H27" s="18" t="s">
        <v>132</v>
      </c>
      <c r="I27" s="18">
        <v>4191</v>
      </c>
      <c r="J27" s="18">
        <v>4176</v>
      </c>
      <c r="K27" s="18">
        <v>4190</v>
      </c>
      <c r="L27" s="18">
        <v>4198</v>
      </c>
      <c r="M27" s="18"/>
      <c r="N27" s="18"/>
      <c r="O27" s="17"/>
      <c r="P27" s="17"/>
    </row>
    <row r="28" spans="1:16" ht="19.5" thickBot="1">
      <c r="A28" s="5">
        <v>25</v>
      </c>
      <c r="B28" s="6" t="s">
        <v>79</v>
      </c>
      <c r="C28" s="2" t="s">
        <v>14</v>
      </c>
      <c r="D28" s="2" t="s">
        <v>88</v>
      </c>
      <c r="E28" s="14">
        <v>106722</v>
      </c>
      <c r="F28" s="14">
        <v>110592</v>
      </c>
      <c r="G28" s="14">
        <v>111891</v>
      </c>
      <c r="H28" s="14" t="s">
        <v>133</v>
      </c>
      <c r="I28" s="14">
        <v>1538</v>
      </c>
      <c r="J28" s="14"/>
      <c r="K28" s="14">
        <f>1538458500/1000000</f>
        <v>1538.4585</v>
      </c>
      <c r="L28" s="14">
        <f>123582965497/1000000</f>
        <v>123582.965497</v>
      </c>
      <c r="M28" s="14"/>
      <c r="N28" s="14"/>
      <c r="O28" s="2"/>
      <c r="P28" s="2"/>
    </row>
    <row r="29" spans="1:16" ht="19.5" thickBot="1">
      <c r="A29" s="15">
        <v>26</v>
      </c>
      <c r="B29" s="16" t="s">
        <v>79</v>
      </c>
      <c r="C29" s="17" t="s">
        <v>15</v>
      </c>
      <c r="D29" s="17" t="s">
        <v>134</v>
      </c>
      <c r="E29" s="18">
        <v>54715</v>
      </c>
      <c r="F29" s="18">
        <v>56063</v>
      </c>
      <c r="G29" s="18">
        <v>56535</v>
      </c>
      <c r="H29" s="18" t="s">
        <v>135</v>
      </c>
      <c r="I29" s="18"/>
      <c r="J29" s="18"/>
      <c r="K29" s="18">
        <v>1139</v>
      </c>
      <c r="L29" s="18">
        <v>62955</v>
      </c>
      <c r="M29" s="18"/>
      <c r="N29" s="18"/>
      <c r="O29" s="17"/>
      <c r="P29" s="17"/>
    </row>
    <row r="30" spans="1:16" ht="19.5" thickBot="1">
      <c r="A30" s="5">
        <v>27</v>
      </c>
      <c r="B30" s="6" t="s">
        <v>79</v>
      </c>
      <c r="C30" s="2" t="s">
        <v>16</v>
      </c>
      <c r="D30" s="2" t="s">
        <v>134</v>
      </c>
      <c r="E30" s="14">
        <v>514005</v>
      </c>
      <c r="F30" s="14">
        <v>571829</v>
      </c>
      <c r="G30" s="14">
        <v>541723</v>
      </c>
      <c r="H30" s="14" t="s">
        <v>136</v>
      </c>
      <c r="I30" s="14" t="s">
        <v>137</v>
      </c>
      <c r="J30" s="14"/>
      <c r="K30" s="14">
        <v>566128</v>
      </c>
      <c r="L30" s="14">
        <f>291420+127833+162111</f>
        <v>581364</v>
      </c>
      <c r="M30" s="14"/>
      <c r="N30" s="14"/>
      <c r="O30" s="2"/>
      <c r="P30" s="2"/>
    </row>
    <row r="31" spans="1:16" ht="19.5" thickBot="1">
      <c r="A31" s="15">
        <v>28</v>
      </c>
      <c r="B31" s="16" t="s">
        <v>79</v>
      </c>
      <c r="C31" s="17" t="s">
        <v>17</v>
      </c>
      <c r="D31" s="17" t="s">
        <v>138</v>
      </c>
      <c r="E31" s="18">
        <v>164822</v>
      </c>
      <c r="F31" s="18">
        <v>209411</v>
      </c>
      <c r="G31" s="18">
        <v>225043</v>
      </c>
      <c r="H31" s="18"/>
      <c r="I31" s="18"/>
      <c r="J31" s="18"/>
      <c r="K31" s="18">
        <v>2359.0129999999999</v>
      </c>
      <c r="L31" s="18"/>
      <c r="M31" s="18"/>
      <c r="N31" s="18"/>
      <c r="O31" s="17"/>
      <c r="P31" s="17"/>
    </row>
    <row r="32" spans="1:16" ht="19.5" thickBot="1">
      <c r="A32" s="5">
        <v>29</v>
      </c>
      <c r="B32" s="6" t="s">
        <v>79</v>
      </c>
      <c r="C32" s="2" t="s">
        <v>18</v>
      </c>
      <c r="D32" s="2" t="s">
        <v>139</v>
      </c>
      <c r="E32" s="14">
        <v>527</v>
      </c>
      <c r="F32" s="14">
        <v>544</v>
      </c>
      <c r="G32" s="14">
        <v>527</v>
      </c>
      <c r="H32" s="14">
        <v>544</v>
      </c>
      <c r="I32" s="14">
        <v>470</v>
      </c>
      <c r="J32" s="14">
        <v>1053</v>
      </c>
      <c r="K32" s="14">
        <v>464</v>
      </c>
      <c r="L32" s="14">
        <v>830</v>
      </c>
      <c r="M32" s="14"/>
      <c r="N32" s="14"/>
      <c r="O32" s="2"/>
      <c r="P32" s="2"/>
    </row>
    <row r="33" spans="1:16" ht="19.5" thickBot="1">
      <c r="A33" s="15">
        <v>30</v>
      </c>
      <c r="B33" s="16" t="s">
        <v>79</v>
      </c>
      <c r="C33" s="17" t="s">
        <v>19</v>
      </c>
      <c r="D33" s="17" t="s">
        <v>134</v>
      </c>
      <c r="E33" s="18">
        <v>142</v>
      </c>
      <c r="F33" s="18">
        <v>223</v>
      </c>
      <c r="G33" s="18">
        <v>142</v>
      </c>
      <c r="H33" s="18">
        <v>223</v>
      </c>
      <c r="I33" s="18">
        <v>236</v>
      </c>
      <c r="J33" s="18">
        <v>245</v>
      </c>
      <c r="K33" s="18">
        <v>214</v>
      </c>
      <c r="L33" s="18">
        <v>266</v>
      </c>
      <c r="M33" s="18"/>
      <c r="N33" s="18"/>
      <c r="O33" s="17"/>
      <c r="P33" s="17"/>
    </row>
    <row r="34" spans="1:16" ht="19.5" thickBot="1">
      <c r="A34" s="5">
        <v>31</v>
      </c>
      <c r="B34" s="6" t="s">
        <v>79</v>
      </c>
      <c r="C34" s="2" t="s">
        <v>20</v>
      </c>
      <c r="D34" s="2" t="s">
        <v>134</v>
      </c>
      <c r="E34" s="14">
        <v>135</v>
      </c>
      <c r="F34" s="14">
        <v>398</v>
      </c>
      <c r="G34" s="14">
        <v>135</v>
      </c>
      <c r="H34" s="14">
        <v>398</v>
      </c>
      <c r="I34" s="14">
        <v>53</v>
      </c>
      <c r="J34" s="14">
        <v>624</v>
      </c>
      <c r="K34" s="14">
        <v>273</v>
      </c>
      <c r="L34" s="14">
        <v>454</v>
      </c>
      <c r="M34" s="14"/>
      <c r="N34" s="14"/>
      <c r="O34" s="2"/>
      <c r="P34" s="2"/>
    </row>
    <row r="35" spans="1:16" ht="19.5" thickBot="1">
      <c r="A35" s="15">
        <v>32</v>
      </c>
      <c r="B35" s="16" t="s">
        <v>79</v>
      </c>
      <c r="C35" s="17" t="s">
        <v>21</v>
      </c>
      <c r="D35" s="17" t="s">
        <v>88</v>
      </c>
      <c r="E35" s="18">
        <v>21.21</v>
      </c>
      <c r="F35" s="18">
        <v>9.4700000000000006</v>
      </c>
      <c r="G35" s="18">
        <v>13.46</v>
      </c>
      <c r="H35" s="18" t="s">
        <v>140</v>
      </c>
      <c r="I35" s="18">
        <f>13464000/1000000</f>
        <v>13.464</v>
      </c>
      <c r="J35" s="18">
        <f>14070700/1000000</f>
        <v>14.0707</v>
      </c>
      <c r="K35" s="18"/>
      <c r="L35" s="21">
        <f>6901299/1000000</f>
        <v>6.9012989999999999</v>
      </c>
      <c r="M35" s="21"/>
      <c r="N35" s="21"/>
      <c r="O35" s="17"/>
      <c r="P35" s="17"/>
    </row>
    <row r="36" spans="1:16" ht="19.5" thickBot="1">
      <c r="A36" s="5">
        <v>33</v>
      </c>
      <c r="B36" s="6" t="s">
        <v>79</v>
      </c>
      <c r="C36" s="2" t="s">
        <v>141</v>
      </c>
      <c r="D36" s="2" t="s">
        <v>127</v>
      </c>
      <c r="E36" s="14">
        <v>100.4</v>
      </c>
      <c r="F36" s="14">
        <v>100</v>
      </c>
      <c r="G36" s="14">
        <v>101.1</v>
      </c>
      <c r="H36" s="14" t="s">
        <v>142</v>
      </c>
      <c r="I36" s="19">
        <v>101.1</v>
      </c>
      <c r="J36" s="19">
        <v>100.3</v>
      </c>
      <c r="K36" s="19">
        <v>101.6</v>
      </c>
      <c r="L36" s="19">
        <v>104.5</v>
      </c>
      <c r="M36" s="19"/>
      <c r="N36" s="19"/>
      <c r="O36" s="2"/>
      <c r="P36" s="2"/>
    </row>
    <row r="37" spans="1:16" ht="19.5" thickBot="1">
      <c r="A37" s="15">
        <v>34</v>
      </c>
      <c r="B37" s="16" t="s">
        <v>79</v>
      </c>
      <c r="C37" s="17" t="s">
        <v>143</v>
      </c>
      <c r="D37" s="17" t="s">
        <v>144</v>
      </c>
      <c r="E37" s="18">
        <v>3.92</v>
      </c>
      <c r="F37" s="18">
        <v>-0.45</v>
      </c>
      <c r="G37" s="18">
        <v>1.1200000000000001</v>
      </c>
      <c r="H37" s="18" t="s">
        <v>145</v>
      </c>
      <c r="I37" s="20">
        <v>1.1000000000000001</v>
      </c>
      <c r="J37" s="20">
        <v>-0.7</v>
      </c>
      <c r="K37" s="20">
        <v>1.3</v>
      </c>
      <c r="L37" s="20">
        <f>(L36-K36)/K36*100</f>
        <v>2.8543307086614229</v>
      </c>
      <c r="M37" s="20"/>
      <c r="N37" s="20"/>
      <c r="O37" s="17"/>
      <c r="P37" s="17"/>
    </row>
    <row r="38" spans="1:16" ht="19.5" thickBot="1">
      <c r="A38" s="5">
        <v>35</v>
      </c>
      <c r="B38" s="6" t="s">
        <v>79</v>
      </c>
      <c r="C38" s="2" t="s">
        <v>22</v>
      </c>
      <c r="D38" s="2" t="s">
        <v>146</v>
      </c>
      <c r="E38" s="14">
        <v>130049</v>
      </c>
      <c r="F38" s="14">
        <v>130230</v>
      </c>
      <c r="G38" s="14" t="s">
        <v>127</v>
      </c>
      <c r="H38" s="14"/>
      <c r="I38" s="14"/>
      <c r="J38" s="14"/>
      <c r="K38" s="14"/>
      <c r="L38" s="14"/>
      <c r="M38" s="14"/>
      <c r="N38" s="14"/>
      <c r="O38" s="2"/>
      <c r="P38" s="2"/>
    </row>
    <row r="39" spans="1:16" ht="19.5" thickBot="1">
      <c r="A39" s="15">
        <v>36</v>
      </c>
      <c r="B39" s="16" t="s">
        <v>79</v>
      </c>
      <c r="C39" s="17" t="s">
        <v>23</v>
      </c>
      <c r="D39" s="17" t="s">
        <v>146</v>
      </c>
      <c r="E39" s="18">
        <v>68627</v>
      </c>
      <c r="F39" s="18">
        <v>61596</v>
      </c>
      <c r="G39" s="18" t="s">
        <v>127</v>
      </c>
      <c r="H39" s="18"/>
      <c r="I39" s="18"/>
      <c r="J39" s="18"/>
      <c r="K39" s="18"/>
      <c r="L39" s="18"/>
      <c r="M39" s="18"/>
      <c r="N39" s="18"/>
      <c r="O39" s="17"/>
      <c r="P39" s="17"/>
    </row>
    <row r="40" spans="1:16" ht="19.5" thickBot="1">
      <c r="A40" s="5">
        <v>37</v>
      </c>
      <c r="B40" s="6" t="s">
        <v>79</v>
      </c>
      <c r="C40" s="2" t="s">
        <v>24</v>
      </c>
      <c r="D40" s="2" t="s">
        <v>134</v>
      </c>
      <c r="E40" s="14">
        <v>572370</v>
      </c>
      <c r="F40" s="14">
        <v>643300</v>
      </c>
      <c r="G40" s="14">
        <v>743497</v>
      </c>
      <c r="H40" s="14" t="s">
        <v>147</v>
      </c>
      <c r="I40" s="14" t="s">
        <v>148</v>
      </c>
      <c r="J40" s="14">
        <v>854476</v>
      </c>
      <c r="K40" s="14">
        <v>898389</v>
      </c>
      <c r="L40" s="14"/>
      <c r="M40" s="14"/>
      <c r="N40" s="14"/>
      <c r="O40" s="2"/>
      <c r="P40" s="2"/>
    </row>
    <row r="41" spans="1:16" ht="19.5" thickBot="1">
      <c r="A41" s="15">
        <v>38</v>
      </c>
      <c r="B41" s="16" t="s">
        <v>79</v>
      </c>
      <c r="C41" s="17" t="s">
        <v>25</v>
      </c>
      <c r="D41" s="17" t="s">
        <v>125</v>
      </c>
      <c r="E41" s="18"/>
      <c r="F41" s="18"/>
      <c r="G41" s="18">
        <v>152320</v>
      </c>
      <c r="H41" s="18" t="s">
        <v>149</v>
      </c>
      <c r="I41" s="18"/>
      <c r="J41" s="18"/>
      <c r="K41" s="18">
        <f>7312+3198+90725</f>
        <v>101235</v>
      </c>
      <c r="L41" s="18"/>
      <c r="M41" s="18"/>
      <c r="N41" s="18"/>
      <c r="O41" s="17"/>
      <c r="P41" s="17"/>
    </row>
    <row r="42" spans="1:16" ht="19.5" thickBot="1">
      <c r="A42" s="5">
        <v>39</v>
      </c>
      <c r="B42" s="6" t="s">
        <v>79</v>
      </c>
      <c r="C42" s="2" t="s">
        <v>150</v>
      </c>
      <c r="D42" s="2" t="s">
        <v>134</v>
      </c>
      <c r="E42" s="14">
        <v>2392986</v>
      </c>
      <c r="F42" s="14">
        <v>2493113</v>
      </c>
      <c r="G42" s="14">
        <v>2941461</v>
      </c>
      <c r="H42" s="14" t="s">
        <v>174</v>
      </c>
      <c r="I42" s="14">
        <v>4556656</v>
      </c>
      <c r="J42" s="14">
        <v>5060143</v>
      </c>
      <c r="K42" s="14">
        <v>5302795</v>
      </c>
      <c r="L42" s="14"/>
      <c r="M42" s="14"/>
      <c r="N42" s="14"/>
      <c r="O42" s="2"/>
      <c r="P42" s="2"/>
    </row>
    <row r="43" spans="1:16" ht="19.5" thickBot="1">
      <c r="A43" s="15">
        <v>40</v>
      </c>
      <c r="B43" s="16" t="s">
        <v>79</v>
      </c>
      <c r="C43" s="17" t="s">
        <v>26</v>
      </c>
      <c r="D43" s="17" t="s">
        <v>151</v>
      </c>
      <c r="E43" s="18">
        <v>2.62</v>
      </c>
      <c r="F43" s="18">
        <v>2.61</v>
      </c>
      <c r="G43" s="18">
        <v>2.6</v>
      </c>
      <c r="H43" s="18" t="s">
        <v>175</v>
      </c>
      <c r="I43" s="21">
        <v>2.6</v>
      </c>
      <c r="J43" s="21">
        <v>2.63</v>
      </c>
      <c r="K43" s="21">
        <v>2.63</v>
      </c>
      <c r="L43" s="18"/>
      <c r="M43" s="18"/>
      <c r="N43" s="18"/>
      <c r="O43" s="17"/>
      <c r="P43" s="17"/>
    </row>
    <row r="44" spans="1:16" ht="19.5" thickBot="1">
      <c r="A44" s="5">
        <v>41</v>
      </c>
      <c r="B44" s="6" t="s">
        <v>79</v>
      </c>
      <c r="C44" s="2" t="s">
        <v>152</v>
      </c>
      <c r="D44" s="2" t="s">
        <v>153</v>
      </c>
      <c r="E44" s="14">
        <v>1412.4</v>
      </c>
      <c r="F44" s="14">
        <v>1465</v>
      </c>
      <c r="G44" s="14">
        <v>1517.2</v>
      </c>
      <c r="H44" s="14" t="s">
        <v>176</v>
      </c>
      <c r="I44" s="14">
        <v>1413.14</v>
      </c>
      <c r="J44" s="14">
        <v>1501.85</v>
      </c>
      <c r="K44" s="14">
        <v>1588.16</v>
      </c>
      <c r="L44" s="14"/>
      <c r="M44" s="14"/>
      <c r="N44" s="14"/>
      <c r="O44" s="2"/>
      <c r="P44" s="2"/>
    </row>
    <row r="45" spans="1:16" ht="19.5" thickBot="1">
      <c r="A45" s="15">
        <v>42</v>
      </c>
      <c r="B45" s="16" t="s">
        <v>79</v>
      </c>
      <c r="C45" s="17" t="s">
        <v>154</v>
      </c>
      <c r="D45" s="17" t="s">
        <v>88</v>
      </c>
      <c r="E45" s="18">
        <v>9942.4</v>
      </c>
      <c r="F45" s="18">
        <v>10756.4</v>
      </c>
      <c r="G45" s="18">
        <v>13122.4</v>
      </c>
      <c r="H45" s="18" t="s">
        <v>177</v>
      </c>
      <c r="I45" s="18">
        <v>13122.39</v>
      </c>
      <c r="J45" s="18">
        <v>15608.33</v>
      </c>
      <c r="K45" s="18">
        <v>17231.62</v>
      </c>
      <c r="L45" s="18"/>
      <c r="M45" s="18"/>
      <c r="N45" s="18"/>
      <c r="O45" s="17"/>
      <c r="P45" s="17"/>
    </row>
    <row r="46" spans="1:16" ht="19.5" thickBot="1">
      <c r="A46" s="5">
        <v>43</v>
      </c>
      <c r="B46" s="6" t="s">
        <v>79</v>
      </c>
      <c r="C46" s="2" t="s">
        <v>155</v>
      </c>
      <c r="D46" s="2" t="s">
        <v>88</v>
      </c>
      <c r="E46" s="14">
        <v>89806</v>
      </c>
      <c r="F46" s="14">
        <v>93503</v>
      </c>
      <c r="G46" s="14">
        <v>97320</v>
      </c>
      <c r="H46" s="14" t="s">
        <v>156</v>
      </c>
      <c r="I46" s="14" t="s">
        <v>157</v>
      </c>
      <c r="J46" s="14">
        <v>102768</v>
      </c>
      <c r="K46" s="14">
        <v>106641</v>
      </c>
      <c r="L46" s="14"/>
      <c r="M46" s="14"/>
      <c r="N46" s="14"/>
      <c r="O46" s="2"/>
      <c r="P46" s="2"/>
    </row>
    <row r="47" spans="1:16" ht="19.5" thickBot="1">
      <c r="A47" s="15">
        <v>44</v>
      </c>
      <c r="B47" s="16" t="s">
        <v>79</v>
      </c>
      <c r="C47" s="17" t="s">
        <v>158</v>
      </c>
      <c r="D47" s="17" t="s">
        <v>88</v>
      </c>
      <c r="E47" s="18">
        <v>146770</v>
      </c>
      <c r="F47" s="18">
        <v>133707</v>
      </c>
      <c r="G47" s="18">
        <v>134415</v>
      </c>
      <c r="H47" s="18" t="s">
        <v>159</v>
      </c>
      <c r="I47" s="18" t="s">
        <v>160</v>
      </c>
      <c r="J47" s="18">
        <v>136881</v>
      </c>
      <c r="K47" s="18">
        <v>144764</v>
      </c>
      <c r="L47" s="18"/>
      <c r="M47" s="18"/>
      <c r="N47" s="18"/>
      <c r="O47" s="17"/>
      <c r="P47" s="17"/>
    </row>
    <row r="48" spans="1:16" ht="19.5" thickBot="1">
      <c r="A48" s="5">
        <v>45</v>
      </c>
      <c r="B48" s="6" t="s">
        <v>79</v>
      </c>
      <c r="C48" s="2" t="s">
        <v>27</v>
      </c>
      <c r="D48" s="2" t="s">
        <v>131</v>
      </c>
      <c r="E48" s="14">
        <v>140</v>
      </c>
      <c r="F48" s="14">
        <v>134</v>
      </c>
      <c r="G48" s="14">
        <v>126</v>
      </c>
      <c r="H48" s="14" t="s">
        <v>161</v>
      </c>
      <c r="I48" s="14" t="s">
        <v>162</v>
      </c>
      <c r="J48" s="14"/>
      <c r="K48" s="14">
        <v>15</v>
      </c>
      <c r="L48" s="14"/>
      <c r="M48" s="14"/>
      <c r="N48" s="14"/>
      <c r="O48" s="2"/>
      <c r="P48" s="2"/>
    </row>
    <row r="49" spans="1:16" ht="19.5" thickBot="1">
      <c r="A49" s="15">
        <v>46</v>
      </c>
      <c r="B49" s="16" t="s">
        <v>79</v>
      </c>
      <c r="C49" s="17" t="s">
        <v>28</v>
      </c>
      <c r="D49" s="17" t="s">
        <v>131</v>
      </c>
      <c r="E49" s="18">
        <v>78</v>
      </c>
      <c r="F49" s="18">
        <v>82</v>
      </c>
      <c r="G49" s="18">
        <v>80</v>
      </c>
      <c r="H49" s="18" t="s">
        <v>163</v>
      </c>
      <c r="I49" s="18" t="s">
        <v>164</v>
      </c>
      <c r="J49" s="18"/>
      <c r="K49" s="18">
        <f>53-15</f>
        <v>38</v>
      </c>
      <c r="L49" s="18"/>
      <c r="M49" s="18"/>
      <c r="N49" s="18"/>
      <c r="O49" s="17"/>
      <c r="P49" s="17"/>
    </row>
    <row r="50" spans="1:16" ht="19.5" thickBot="1">
      <c r="A50" s="5">
        <v>47</v>
      </c>
      <c r="B50" s="6" t="s">
        <v>79</v>
      </c>
      <c r="C50" s="2" t="s">
        <v>29</v>
      </c>
      <c r="D50" s="2" t="s">
        <v>88</v>
      </c>
      <c r="E50" s="14">
        <v>6878.2</v>
      </c>
      <c r="F50" s="14">
        <v>7985.5</v>
      </c>
      <c r="G50" s="14">
        <v>7334.2</v>
      </c>
      <c r="H50" s="14" t="s">
        <v>165</v>
      </c>
      <c r="I50" s="14"/>
      <c r="J50" s="14"/>
      <c r="K50" s="14">
        <f>2424595.7+26845.1+29923.9+6500.9+22409.5+2351189.7+154843.7/1000000</f>
        <v>4861464.9548437009</v>
      </c>
      <c r="L50" s="14"/>
      <c r="M50" s="14"/>
      <c r="N50" s="14"/>
      <c r="O50" s="2"/>
      <c r="P50" s="2"/>
    </row>
    <row r="51" spans="1:16" ht="19.5" thickBot="1">
      <c r="A51" s="15">
        <v>48</v>
      </c>
      <c r="B51" s="16" t="s">
        <v>79</v>
      </c>
      <c r="C51" s="17" t="s">
        <v>30</v>
      </c>
      <c r="D51" s="17" t="s">
        <v>88</v>
      </c>
      <c r="E51" s="18">
        <v>8864.7000000000007</v>
      </c>
      <c r="F51" s="18">
        <v>8894.5</v>
      </c>
      <c r="G51" s="18">
        <v>8971.5</v>
      </c>
      <c r="H51" s="18"/>
      <c r="I51" s="18"/>
      <c r="J51" s="18"/>
      <c r="K51" s="18">
        <f>1271148.4+1272119.1+858721.7+467756.1+322833+23061.6/1000000</f>
        <v>4192578.3230616003</v>
      </c>
      <c r="L51" s="18"/>
      <c r="M51" s="18"/>
      <c r="N51" s="18"/>
      <c r="O51" s="17"/>
      <c r="P51" s="17"/>
    </row>
    <row r="52" spans="1:16" ht="19.5" thickBot="1">
      <c r="A52" s="5">
        <v>49</v>
      </c>
      <c r="B52" s="16" t="s">
        <v>79</v>
      </c>
      <c r="C52" s="2" t="s">
        <v>166</v>
      </c>
      <c r="D52" s="2" t="s">
        <v>88</v>
      </c>
      <c r="E52" s="14">
        <v>5557</v>
      </c>
      <c r="F52" s="14">
        <v>6092.5</v>
      </c>
      <c r="G52" s="14">
        <v>6076.1</v>
      </c>
      <c r="H52" s="14" t="s">
        <v>167</v>
      </c>
      <c r="I52" s="14" t="s">
        <v>168</v>
      </c>
      <c r="J52" s="14"/>
      <c r="K52" s="14">
        <f>6275252868.47/1000000</f>
        <v>6275.2528684700001</v>
      </c>
      <c r="L52" s="14"/>
      <c r="M52" s="14"/>
      <c r="N52" s="14"/>
      <c r="O52" s="2"/>
      <c r="P52" s="2"/>
    </row>
    <row r="53" spans="1:16" ht="19.5" thickBot="1">
      <c r="A53" s="15">
        <v>50</v>
      </c>
      <c r="B53" s="16" t="s">
        <v>79</v>
      </c>
      <c r="C53" s="17" t="s">
        <v>31</v>
      </c>
      <c r="D53" s="17" t="s">
        <v>88</v>
      </c>
      <c r="E53" s="18">
        <v>25318.6</v>
      </c>
      <c r="F53" s="18">
        <v>25609.1</v>
      </c>
      <c r="G53" s="18">
        <v>23000.9</v>
      </c>
      <c r="H53" s="18" t="s">
        <v>169</v>
      </c>
      <c r="I53" s="18">
        <f>23000911656/1000000</f>
        <v>23000.911656</v>
      </c>
      <c r="J53" s="18">
        <f>23453505941/1000000</f>
        <v>23453.505940999999</v>
      </c>
      <c r="K53" s="18">
        <f>2105972701747/1000000</f>
        <v>2105972.7017470002</v>
      </c>
      <c r="L53" s="18"/>
      <c r="M53" s="18"/>
      <c r="N53" s="18"/>
      <c r="O53" s="17"/>
      <c r="P53" s="17"/>
    </row>
    <row r="54" spans="1:16" ht="19.5" thickBot="1">
      <c r="A54" s="5">
        <v>51</v>
      </c>
      <c r="B54" s="16" t="s">
        <v>79</v>
      </c>
      <c r="C54" s="2" t="s">
        <v>170</v>
      </c>
      <c r="D54" s="2" t="s">
        <v>134</v>
      </c>
      <c r="E54" s="14">
        <v>753</v>
      </c>
      <c r="F54" s="14">
        <v>756</v>
      </c>
      <c r="G54" s="14">
        <v>860</v>
      </c>
      <c r="H54" s="14" t="s">
        <v>171</v>
      </c>
      <c r="I54" s="14" t="s">
        <v>172</v>
      </c>
      <c r="J54" s="14"/>
      <c r="K54" s="14">
        <v>1108</v>
      </c>
      <c r="L54" s="14">
        <v>8808</v>
      </c>
      <c r="M54" s="14"/>
      <c r="N54" s="14"/>
      <c r="O54" s="2"/>
      <c r="P54" s="2"/>
    </row>
    <row r="55" spans="1:16" ht="19.5" thickBot="1">
      <c r="A55" s="15">
        <v>52</v>
      </c>
      <c r="B55" s="16" t="s">
        <v>79</v>
      </c>
      <c r="C55" s="17" t="s">
        <v>32</v>
      </c>
      <c r="D55" s="17" t="s">
        <v>88</v>
      </c>
      <c r="E55" s="18">
        <v>803.7</v>
      </c>
      <c r="F55" s="18">
        <v>1510.2</v>
      </c>
      <c r="G55" s="18">
        <v>2386.6999999999998</v>
      </c>
      <c r="H55" s="18" t="s">
        <v>173</v>
      </c>
      <c r="I55" s="18"/>
      <c r="J55" s="18"/>
      <c r="K55" s="18">
        <f>3198288938/1000000</f>
        <v>3198.2889380000001</v>
      </c>
      <c r="L55" s="18">
        <f>68335386218/1000000</f>
        <v>68335.386218</v>
      </c>
      <c r="M55" s="18"/>
      <c r="N55" s="18"/>
      <c r="O55" s="17"/>
      <c r="P55" s="17"/>
    </row>
    <row r="56" spans="1:16" ht="44.25" customHeight="1" thickBot="1">
      <c r="A56" s="5">
        <v>53</v>
      </c>
      <c r="B56" s="6" t="s">
        <v>81</v>
      </c>
      <c r="C56" s="2" t="s">
        <v>33</v>
      </c>
      <c r="D56" s="2" t="s">
        <v>178</v>
      </c>
      <c r="E56" s="14">
        <v>1790049</v>
      </c>
      <c r="F56" s="14">
        <v>1798014</v>
      </c>
      <c r="G56" s="14">
        <v>1801753</v>
      </c>
      <c r="H56" s="14" t="s">
        <v>179</v>
      </c>
      <c r="I56" s="14" t="s">
        <v>180</v>
      </c>
      <c r="J56" s="14">
        <v>1805910</v>
      </c>
      <c r="K56" s="14">
        <v>1805895</v>
      </c>
      <c r="L56" s="14">
        <v>1802872</v>
      </c>
      <c r="M56" s="14"/>
      <c r="N56" s="14"/>
      <c r="O56" s="2"/>
      <c r="P56" s="2"/>
    </row>
    <row r="57" spans="1:16" ht="19.5" thickBot="1">
      <c r="A57" s="15">
        <v>54</v>
      </c>
      <c r="B57" s="16" t="s">
        <v>81</v>
      </c>
      <c r="C57" s="17" t="s">
        <v>34</v>
      </c>
      <c r="D57" s="17" t="s">
        <v>178</v>
      </c>
      <c r="E57" s="18">
        <v>303792</v>
      </c>
      <c r="F57" s="18">
        <v>299395</v>
      </c>
      <c r="G57" s="18">
        <v>296054</v>
      </c>
      <c r="H57" s="18" t="s">
        <v>181</v>
      </c>
      <c r="I57" s="18"/>
      <c r="J57" s="18">
        <v>292587</v>
      </c>
      <c r="K57" s="18">
        <v>287838</v>
      </c>
      <c r="L57" s="18"/>
      <c r="M57" s="18"/>
      <c r="N57" s="18"/>
      <c r="O57" s="17"/>
      <c r="P57" s="17"/>
    </row>
    <row r="58" spans="1:16" ht="19.5" thickBot="1">
      <c r="A58" s="5">
        <v>55</v>
      </c>
      <c r="B58" s="6" t="s">
        <v>81</v>
      </c>
      <c r="C58" s="2" t="s">
        <v>35</v>
      </c>
      <c r="D58" s="2" t="s">
        <v>178</v>
      </c>
      <c r="E58" s="14">
        <v>1217482</v>
      </c>
      <c r="F58" s="14">
        <v>1219258</v>
      </c>
      <c r="G58" s="14">
        <v>1216906</v>
      </c>
      <c r="H58" s="14" t="s">
        <v>182</v>
      </c>
      <c r="I58" s="14"/>
      <c r="J58" s="14">
        <v>1212759</v>
      </c>
      <c r="K58" s="14">
        <v>1205112</v>
      </c>
      <c r="L58" s="14"/>
      <c r="M58" s="14"/>
      <c r="N58" s="14"/>
      <c r="O58" s="2"/>
      <c r="P58" s="2"/>
    </row>
    <row r="59" spans="1:16" ht="19.5" thickBot="1">
      <c r="A59" s="15">
        <v>56</v>
      </c>
      <c r="B59" s="16" t="s">
        <v>81</v>
      </c>
      <c r="C59" s="17" t="s">
        <v>183</v>
      </c>
      <c r="D59" s="17" t="s">
        <v>178</v>
      </c>
      <c r="E59" s="18">
        <v>255941</v>
      </c>
      <c r="F59" s="18">
        <v>266090</v>
      </c>
      <c r="G59" s="18">
        <v>276029</v>
      </c>
      <c r="H59" s="18" t="s">
        <v>184</v>
      </c>
      <c r="I59" s="18"/>
      <c r="J59" s="18">
        <v>287373</v>
      </c>
      <c r="K59" s="18">
        <v>299646</v>
      </c>
      <c r="L59" s="18"/>
      <c r="M59" s="18"/>
      <c r="N59" s="18"/>
      <c r="O59" s="17"/>
      <c r="P59" s="17"/>
    </row>
    <row r="60" spans="1:16" ht="19.5" thickBot="1">
      <c r="A60" s="5">
        <v>57</v>
      </c>
      <c r="B60" s="6" t="s">
        <v>81</v>
      </c>
      <c r="C60" s="2" t="s">
        <v>36</v>
      </c>
      <c r="D60" s="2" t="s">
        <v>144</v>
      </c>
      <c r="E60" s="14">
        <v>0.47</v>
      </c>
      <c r="F60" s="14">
        <v>0.44</v>
      </c>
      <c r="G60" s="14">
        <v>0.21</v>
      </c>
      <c r="H60" s="14">
        <v>0.44</v>
      </c>
      <c r="I60" s="14">
        <v>0.21</v>
      </c>
      <c r="J60" s="14">
        <v>0.23</v>
      </c>
      <c r="K60" s="14"/>
      <c r="L60" s="14"/>
      <c r="M60" s="14"/>
      <c r="N60" s="14"/>
      <c r="O60" s="2"/>
      <c r="P60" s="2"/>
    </row>
    <row r="61" spans="1:16" ht="19.5" thickBot="1">
      <c r="A61" s="15">
        <v>58</v>
      </c>
      <c r="B61" s="16" t="s">
        <v>81</v>
      </c>
      <c r="C61" s="17" t="s">
        <v>37</v>
      </c>
      <c r="D61" s="17" t="s">
        <v>185</v>
      </c>
      <c r="E61" s="18">
        <v>164.4</v>
      </c>
      <c r="F61" s="18">
        <v>165.2</v>
      </c>
      <c r="G61" s="18">
        <v>165.5</v>
      </c>
      <c r="H61" s="18" t="s">
        <v>186</v>
      </c>
      <c r="I61" s="18" t="s">
        <v>186</v>
      </c>
      <c r="J61" s="18"/>
      <c r="K61" s="18">
        <v>165.89</v>
      </c>
      <c r="L61" s="18"/>
      <c r="M61" s="18"/>
      <c r="N61" s="18"/>
      <c r="O61" s="17"/>
      <c r="P61" s="17"/>
    </row>
    <row r="62" spans="1:16" ht="19.5" thickBot="1">
      <c r="A62" s="5">
        <v>59</v>
      </c>
      <c r="B62" s="6" t="s">
        <v>81</v>
      </c>
      <c r="C62" s="2" t="s">
        <v>187</v>
      </c>
      <c r="D62" s="2" t="s">
        <v>188</v>
      </c>
      <c r="E62" s="14">
        <v>576964</v>
      </c>
      <c r="F62" s="14">
        <v>588757</v>
      </c>
      <c r="G62" s="14">
        <v>576964</v>
      </c>
      <c r="H62" s="14">
        <v>588757</v>
      </c>
      <c r="I62" s="14">
        <v>597845</v>
      </c>
      <c r="J62" s="14">
        <v>607824</v>
      </c>
      <c r="K62" s="14">
        <v>617585</v>
      </c>
      <c r="L62" s="14"/>
      <c r="M62" s="14"/>
      <c r="N62" s="14"/>
      <c r="O62" s="2"/>
      <c r="P62" s="2"/>
    </row>
    <row r="63" spans="1:16" ht="19.5" thickBot="1">
      <c r="A63" s="15">
        <v>60</v>
      </c>
      <c r="B63" s="16" t="s">
        <v>81</v>
      </c>
      <c r="C63" s="17" t="s">
        <v>38</v>
      </c>
      <c r="D63" s="17" t="s">
        <v>144</v>
      </c>
      <c r="E63" s="18">
        <v>10.5</v>
      </c>
      <c r="F63" s="18">
        <v>9.6</v>
      </c>
      <c r="G63" s="18">
        <v>9.8000000000000007</v>
      </c>
      <c r="H63" s="18" t="s">
        <v>189</v>
      </c>
      <c r="I63" s="18">
        <v>9.56</v>
      </c>
      <c r="J63" s="18">
        <v>9.2200000000000006</v>
      </c>
      <c r="K63" s="18">
        <v>8.61</v>
      </c>
      <c r="L63" s="18"/>
      <c r="M63" s="18"/>
      <c r="N63" s="18"/>
      <c r="O63" s="17"/>
      <c r="P63" s="17"/>
    </row>
    <row r="64" spans="1:16" ht="19.5" thickBot="1">
      <c r="A64" s="5">
        <v>61</v>
      </c>
      <c r="B64" s="6" t="s">
        <v>81</v>
      </c>
      <c r="C64" s="2" t="s">
        <v>39</v>
      </c>
      <c r="D64" s="2" t="s">
        <v>190</v>
      </c>
      <c r="E64" s="14">
        <v>7491</v>
      </c>
      <c r="F64" s="14">
        <v>7273</v>
      </c>
      <c r="G64" s="14">
        <v>7339</v>
      </c>
      <c r="H64" s="14">
        <v>72373</v>
      </c>
      <c r="I64" s="14">
        <v>7339</v>
      </c>
      <c r="J64" s="14">
        <v>7230</v>
      </c>
      <c r="K64" s="14">
        <v>7448</v>
      </c>
      <c r="L64" s="14"/>
      <c r="M64" s="14"/>
      <c r="N64" s="14"/>
      <c r="O64" s="2"/>
      <c r="P64" s="2"/>
    </row>
    <row r="65" spans="1:16" ht="19.5" thickBot="1">
      <c r="A65" s="15">
        <v>62</v>
      </c>
      <c r="B65" s="16" t="s">
        <v>81</v>
      </c>
      <c r="C65" s="17" t="s">
        <v>40</v>
      </c>
      <c r="D65" s="17" t="s">
        <v>190</v>
      </c>
      <c r="E65" s="18">
        <v>2929</v>
      </c>
      <c r="F65" s="18">
        <v>2901</v>
      </c>
      <c r="G65" s="18">
        <v>2875</v>
      </c>
      <c r="H65" s="18">
        <v>3047</v>
      </c>
      <c r="I65" s="18">
        <v>3037</v>
      </c>
      <c r="J65" s="18">
        <v>3100</v>
      </c>
      <c r="K65" s="18">
        <v>3363</v>
      </c>
      <c r="L65" s="18"/>
      <c r="M65" s="18"/>
      <c r="N65" s="18"/>
      <c r="O65" s="17"/>
      <c r="P65" s="17"/>
    </row>
    <row r="66" spans="1:16" ht="19.5" thickBot="1">
      <c r="A66" s="5">
        <v>63</v>
      </c>
      <c r="B66" s="6" t="s">
        <v>81</v>
      </c>
      <c r="C66" s="2" t="s">
        <v>41</v>
      </c>
      <c r="D66" s="2" t="s">
        <v>144</v>
      </c>
      <c r="E66" s="14">
        <v>87</v>
      </c>
      <c r="F66" s="14">
        <v>85.6</v>
      </c>
      <c r="G66" s="14">
        <v>86.9</v>
      </c>
      <c r="H66" s="14">
        <v>85.6</v>
      </c>
      <c r="I66" s="14">
        <v>82.7</v>
      </c>
      <c r="J66" s="14">
        <v>84.4</v>
      </c>
      <c r="K66" s="14">
        <v>87.9</v>
      </c>
      <c r="L66" s="14"/>
      <c r="M66" s="14"/>
      <c r="N66" s="14"/>
      <c r="O66" s="2"/>
      <c r="P66" s="2"/>
    </row>
    <row r="67" spans="1:16" ht="19.5" thickBot="1">
      <c r="A67" s="15">
        <v>64</v>
      </c>
      <c r="B67" s="16" t="s">
        <v>81</v>
      </c>
      <c r="C67" s="17" t="s">
        <v>191</v>
      </c>
      <c r="D67" s="17" t="s">
        <v>144</v>
      </c>
      <c r="E67" s="18">
        <v>97.5</v>
      </c>
      <c r="F67" s="18">
        <v>97.9</v>
      </c>
      <c r="G67" s="18">
        <v>97.7</v>
      </c>
      <c r="H67" s="18" t="s">
        <v>192</v>
      </c>
      <c r="I67" s="18"/>
      <c r="J67" s="18"/>
      <c r="K67" s="18"/>
      <c r="L67" s="18"/>
      <c r="M67" s="18"/>
      <c r="N67" s="18"/>
      <c r="O67" s="17"/>
      <c r="P67" s="17"/>
    </row>
    <row r="68" spans="1:16" ht="19.5" thickBot="1">
      <c r="A68" s="5">
        <v>65</v>
      </c>
      <c r="B68" s="6" t="s">
        <v>81</v>
      </c>
      <c r="C68" s="2" t="s">
        <v>42</v>
      </c>
      <c r="D68" s="2" t="s">
        <v>144</v>
      </c>
      <c r="E68" s="14">
        <v>0.7</v>
      </c>
      <c r="F68" s="14">
        <v>1</v>
      </c>
      <c r="G68" s="14">
        <v>0.9</v>
      </c>
      <c r="H68" s="14" t="s">
        <v>193</v>
      </c>
      <c r="I68" s="14" t="s">
        <v>194</v>
      </c>
      <c r="J68" s="14">
        <v>2.87</v>
      </c>
      <c r="K68" s="14">
        <v>1.17</v>
      </c>
      <c r="L68" s="14"/>
      <c r="M68" s="14"/>
      <c r="N68" s="14"/>
      <c r="O68" s="2"/>
      <c r="P68" s="2"/>
    </row>
    <row r="69" spans="1:16" ht="19.5" thickBot="1">
      <c r="A69" s="15">
        <v>66</v>
      </c>
      <c r="B69" s="16" t="s">
        <v>81</v>
      </c>
      <c r="C69" s="17" t="s">
        <v>43</v>
      </c>
      <c r="D69" s="17" t="s">
        <v>89</v>
      </c>
      <c r="E69" s="18">
        <v>233</v>
      </c>
      <c r="F69" s="18">
        <v>300</v>
      </c>
      <c r="G69" s="18">
        <v>300</v>
      </c>
      <c r="H69" s="18">
        <v>300</v>
      </c>
      <c r="I69" s="18">
        <v>300</v>
      </c>
      <c r="J69" s="18">
        <v>308</v>
      </c>
      <c r="K69" s="18">
        <v>320</v>
      </c>
      <c r="L69" s="18"/>
      <c r="M69" s="18"/>
      <c r="N69" s="18"/>
      <c r="O69" s="17"/>
      <c r="P69" s="17"/>
    </row>
    <row r="70" spans="1:16" ht="19.5" thickBot="1">
      <c r="A70" s="5">
        <v>67</v>
      </c>
      <c r="B70" s="6" t="s">
        <v>81</v>
      </c>
      <c r="C70" s="2" t="s">
        <v>195</v>
      </c>
      <c r="D70" s="2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2"/>
    </row>
    <row r="71" spans="1:16" ht="19.5" thickBot="1">
      <c r="A71" s="15">
        <v>68</v>
      </c>
      <c r="B71" s="16" t="s">
        <v>81</v>
      </c>
      <c r="C71" s="17" t="s">
        <v>44</v>
      </c>
      <c r="D71" s="17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7"/>
      <c r="P71" s="17"/>
    </row>
    <row r="72" spans="1:16" ht="19.5" thickBot="1">
      <c r="A72" s="5">
        <v>69</v>
      </c>
      <c r="B72" s="6" t="s">
        <v>81</v>
      </c>
      <c r="C72" s="2" t="s">
        <v>45</v>
      </c>
      <c r="D72" s="2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2"/>
      <c r="P72" s="2"/>
    </row>
    <row r="73" spans="1:16" ht="19.5" thickBot="1">
      <c r="A73" s="15">
        <v>70</v>
      </c>
      <c r="B73" s="16" t="s">
        <v>81</v>
      </c>
      <c r="C73" s="17" t="s">
        <v>46</v>
      </c>
      <c r="D73" s="17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7"/>
      <c r="P73" s="17"/>
    </row>
    <row r="74" spans="1:16" ht="19.5" thickBot="1">
      <c r="A74" s="5">
        <v>71</v>
      </c>
      <c r="B74" s="6" t="s">
        <v>81</v>
      </c>
      <c r="C74" s="2" t="s">
        <v>47</v>
      </c>
      <c r="D74" s="2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2"/>
      <c r="P74" s="2"/>
    </row>
    <row r="75" spans="1:16" ht="19.5" thickBot="1">
      <c r="A75" s="15">
        <v>72</v>
      </c>
      <c r="B75" s="16" t="s">
        <v>81</v>
      </c>
      <c r="C75" s="17" t="s">
        <v>48</v>
      </c>
      <c r="D75" s="17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7"/>
      <c r="P75" s="17"/>
    </row>
    <row r="76" spans="1:16" ht="19.5" thickBot="1">
      <c r="A76" s="5">
        <v>73</v>
      </c>
      <c r="B76" s="6" t="s">
        <v>81</v>
      </c>
      <c r="C76" s="2" t="s">
        <v>196</v>
      </c>
      <c r="D76" s="2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2"/>
      <c r="P76" s="2"/>
    </row>
    <row r="77" spans="1:16" ht="19.5" thickBot="1">
      <c r="A77" s="15">
        <v>74</v>
      </c>
      <c r="B77" s="16" t="s">
        <v>81</v>
      </c>
      <c r="C77" s="17" t="s">
        <v>197</v>
      </c>
      <c r="D77" s="17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7"/>
      <c r="P77" s="17"/>
    </row>
    <row r="78" spans="1:16" ht="38.25" thickBot="1">
      <c r="A78" s="5">
        <v>75</v>
      </c>
      <c r="B78" s="6" t="s">
        <v>81</v>
      </c>
      <c r="C78" s="2" t="s">
        <v>198</v>
      </c>
      <c r="D78" s="2" t="s">
        <v>134</v>
      </c>
      <c r="E78" s="14">
        <v>266133</v>
      </c>
      <c r="F78" s="14">
        <v>299060</v>
      </c>
      <c r="G78" s="14">
        <v>160362</v>
      </c>
      <c r="H78" s="14" t="s">
        <v>199</v>
      </c>
      <c r="I78" s="14" t="s">
        <v>200</v>
      </c>
      <c r="J78" s="14"/>
      <c r="K78" s="14"/>
      <c r="L78" s="14"/>
      <c r="M78" s="14"/>
      <c r="N78" s="14"/>
      <c r="O78" s="2"/>
      <c r="P78" s="2"/>
    </row>
    <row r="79" spans="1:16" ht="38.25" thickBot="1">
      <c r="A79" s="15">
        <v>76</v>
      </c>
      <c r="B79" s="16" t="s">
        <v>81</v>
      </c>
      <c r="C79" s="17" t="s">
        <v>201</v>
      </c>
      <c r="D79" s="17" t="s">
        <v>134</v>
      </c>
      <c r="E79" s="18">
        <v>109700</v>
      </c>
      <c r="F79" s="18">
        <v>134716</v>
      </c>
      <c r="G79" s="18">
        <v>56062</v>
      </c>
      <c r="H79" s="18" t="s">
        <v>202</v>
      </c>
      <c r="I79" s="18"/>
      <c r="J79" s="18"/>
      <c r="K79" s="18"/>
      <c r="L79" s="18"/>
      <c r="M79" s="18"/>
      <c r="N79" s="18"/>
      <c r="O79" s="17"/>
      <c r="P79" s="17"/>
    </row>
    <row r="80" spans="1:16" ht="19.5" thickBot="1">
      <c r="A80" s="5">
        <v>77</v>
      </c>
      <c r="B80" s="6" t="s">
        <v>81</v>
      </c>
      <c r="C80" s="2" t="s">
        <v>203</v>
      </c>
      <c r="D80" s="2" t="s">
        <v>131</v>
      </c>
      <c r="E80" s="14">
        <v>2642</v>
      </c>
      <c r="F80" s="14">
        <v>2357</v>
      </c>
      <c r="G80" s="14">
        <v>2362</v>
      </c>
      <c r="H80" s="14" t="s">
        <v>204</v>
      </c>
      <c r="I80" s="14" t="s">
        <v>205</v>
      </c>
      <c r="J80" s="14">
        <f>1468+898+18+8</f>
        <v>2392</v>
      </c>
      <c r="K80" s="14">
        <f>1468+898+18+8</f>
        <v>2392</v>
      </c>
      <c r="L80" s="14"/>
      <c r="M80" s="14"/>
      <c r="N80" s="14"/>
      <c r="O80" s="2"/>
      <c r="P80" s="2"/>
    </row>
    <row r="81" spans="1:16" ht="19.5" thickBot="1">
      <c r="A81" s="15">
        <v>78</v>
      </c>
      <c r="B81" s="16" t="s">
        <v>81</v>
      </c>
      <c r="C81" s="17" t="s">
        <v>49</v>
      </c>
      <c r="D81" s="17" t="s">
        <v>206</v>
      </c>
      <c r="E81" s="18">
        <v>10646</v>
      </c>
      <c r="F81" s="18">
        <v>10646</v>
      </c>
      <c r="G81" s="18">
        <v>9000</v>
      </c>
      <c r="H81" s="18" t="s">
        <v>207</v>
      </c>
      <c r="I81" s="18" t="s">
        <v>208</v>
      </c>
      <c r="J81" s="18"/>
      <c r="K81" s="18">
        <f>8614+1772</f>
        <v>10386</v>
      </c>
      <c r="L81" s="18"/>
      <c r="M81" s="18"/>
      <c r="N81" s="18"/>
      <c r="O81" s="17"/>
      <c r="P81" s="17"/>
    </row>
    <row r="82" spans="1:16" ht="19.5" thickBot="1">
      <c r="A82" s="5">
        <v>79</v>
      </c>
      <c r="B82" s="6" t="s">
        <v>81</v>
      </c>
      <c r="C82" s="2" t="s">
        <v>50</v>
      </c>
      <c r="D82" s="2" t="s">
        <v>134</v>
      </c>
      <c r="E82" s="14">
        <v>5270060</v>
      </c>
      <c r="F82" s="14">
        <v>2475249</v>
      </c>
      <c r="G82" s="14"/>
      <c r="H82" s="14"/>
      <c r="I82" s="14"/>
      <c r="J82" s="14"/>
      <c r="K82" s="14" t="s">
        <v>251</v>
      </c>
      <c r="L82" s="14"/>
      <c r="M82" s="14"/>
      <c r="N82" s="14"/>
      <c r="O82" s="2"/>
      <c r="P82" s="2"/>
    </row>
    <row r="83" spans="1:16" ht="19.5" thickBot="1">
      <c r="A83" s="15">
        <v>80</v>
      </c>
      <c r="B83" s="16" t="s">
        <v>81</v>
      </c>
      <c r="C83" s="17" t="s">
        <v>209</v>
      </c>
      <c r="D83" s="17" t="s">
        <v>134</v>
      </c>
      <c r="E83" s="18"/>
      <c r="F83" s="18"/>
      <c r="G83" s="18"/>
      <c r="H83" s="18"/>
      <c r="I83" s="18"/>
      <c r="J83" s="18"/>
      <c r="K83" s="18" t="s">
        <v>250</v>
      </c>
      <c r="L83" s="18"/>
      <c r="M83" s="18"/>
      <c r="N83" s="18"/>
      <c r="O83" s="17"/>
      <c r="P83" s="17"/>
    </row>
    <row r="84" spans="1:16" ht="19.5" thickBot="1">
      <c r="A84" s="5">
        <v>81</v>
      </c>
      <c r="B84" s="6" t="s">
        <v>81</v>
      </c>
      <c r="C84" s="2" t="s">
        <v>51</v>
      </c>
      <c r="D84" s="2" t="s">
        <v>131</v>
      </c>
      <c r="E84" s="14">
        <v>27</v>
      </c>
      <c r="F84" s="14">
        <v>27</v>
      </c>
      <c r="G84" s="14">
        <v>27</v>
      </c>
      <c r="H84" s="14" t="s">
        <v>210</v>
      </c>
      <c r="I84" s="14" t="s">
        <v>211</v>
      </c>
      <c r="J84" s="14">
        <v>27</v>
      </c>
      <c r="K84" s="14">
        <v>27</v>
      </c>
      <c r="L84" s="14"/>
      <c r="M84" s="14"/>
      <c r="N84" s="14"/>
      <c r="O84" s="2"/>
      <c r="P84" s="2"/>
    </row>
    <row r="85" spans="1:16" ht="19.5" thickBot="1">
      <c r="A85" s="15">
        <v>82</v>
      </c>
      <c r="B85" s="16" t="s">
        <v>81</v>
      </c>
      <c r="C85" s="17" t="s">
        <v>52</v>
      </c>
      <c r="D85" s="17" t="s">
        <v>212</v>
      </c>
      <c r="E85" s="18">
        <v>3665</v>
      </c>
      <c r="F85" s="18">
        <v>3665</v>
      </c>
      <c r="G85" s="18">
        <v>3665</v>
      </c>
      <c r="H85" s="18" t="s">
        <v>213</v>
      </c>
      <c r="I85" s="18" t="s">
        <v>214</v>
      </c>
      <c r="J85" s="18"/>
      <c r="K85" s="18">
        <v>5322</v>
      </c>
      <c r="L85" s="18"/>
      <c r="M85" s="18"/>
      <c r="N85" s="18"/>
      <c r="O85" s="17"/>
      <c r="P85" s="17"/>
    </row>
    <row r="86" spans="1:16" ht="19.5" thickBot="1">
      <c r="A86" s="5">
        <v>83</v>
      </c>
      <c r="B86" s="6" t="s">
        <v>81</v>
      </c>
      <c r="C86" s="2" t="s">
        <v>53</v>
      </c>
      <c r="D86" s="2" t="s">
        <v>178</v>
      </c>
      <c r="E86" s="14">
        <v>4377</v>
      </c>
      <c r="F86" s="14">
        <v>3324</v>
      </c>
      <c r="G86" s="14">
        <v>3900</v>
      </c>
      <c r="H86" s="14" t="s">
        <v>215</v>
      </c>
      <c r="I86" s="14" t="s">
        <v>216</v>
      </c>
      <c r="J86" s="14"/>
      <c r="K86" s="14">
        <v>2791</v>
      </c>
      <c r="L86" s="14"/>
      <c r="M86" s="14"/>
      <c r="N86" s="14"/>
      <c r="O86" s="2"/>
      <c r="P86" s="2"/>
    </row>
    <row r="87" spans="1:16" ht="19.5" thickBot="1">
      <c r="A87" s="15">
        <v>84</v>
      </c>
      <c r="B87" s="16" t="s">
        <v>81</v>
      </c>
      <c r="C87" s="17" t="s">
        <v>54</v>
      </c>
      <c r="D87" s="17" t="s">
        <v>178</v>
      </c>
      <c r="E87" s="18">
        <v>9945</v>
      </c>
      <c r="F87" s="18">
        <v>7784</v>
      </c>
      <c r="G87" s="18">
        <v>8789</v>
      </c>
      <c r="H87" s="18" t="s">
        <v>217</v>
      </c>
      <c r="I87" s="18" t="s">
        <v>218</v>
      </c>
      <c r="J87" s="18"/>
      <c r="K87" s="18">
        <v>8400</v>
      </c>
      <c r="L87" s="18"/>
      <c r="M87" s="18"/>
      <c r="N87" s="18"/>
      <c r="O87" s="17"/>
      <c r="P87" s="17"/>
    </row>
    <row r="88" spans="1:16" ht="19.5" thickBot="1">
      <c r="A88" s="5">
        <v>85</v>
      </c>
      <c r="B88" s="6" t="s">
        <v>81</v>
      </c>
      <c r="C88" s="2" t="s">
        <v>55</v>
      </c>
      <c r="D88" s="2" t="s">
        <v>178</v>
      </c>
      <c r="E88" s="14">
        <v>750</v>
      </c>
      <c r="F88" s="14">
        <v>669</v>
      </c>
      <c r="G88" s="14">
        <v>675</v>
      </c>
      <c r="H88" s="14" t="s">
        <v>219</v>
      </c>
      <c r="I88" s="14" t="s">
        <v>220</v>
      </c>
      <c r="J88" s="14"/>
      <c r="K88" s="14">
        <v>657</v>
      </c>
      <c r="L88" s="14"/>
      <c r="M88" s="14"/>
      <c r="N88" s="14"/>
      <c r="O88" s="2"/>
      <c r="P88" s="2"/>
    </row>
    <row r="89" spans="1:16" ht="19.5" thickBot="1">
      <c r="A89" s="15">
        <v>86</v>
      </c>
      <c r="B89" s="16" t="s">
        <v>81</v>
      </c>
      <c r="C89" s="17" t="s">
        <v>56</v>
      </c>
      <c r="D89" s="17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7"/>
      <c r="P89" s="17"/>
    </row>
    <row r="90" spans="1:16" ht="19.5" thickBot="1">
      <c r="A90" s="5">
        <v>87</v>
      </c>
      <c r="B90" s="6" t="s">
        <v>81</v>
      </c>
      <c r="C90" s="2" t="s">
        <v>57</v>
      </c>
      <c r="D90" s="2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2"/>
      <c r="P90" s="2"/>
    </row>
    <row r="91" spans="1:16" ht="19.5" thickBot="1">
      <c r="A91" s="15">
        <v>88</v>
      </c>
      <c r="B91" s="16" t="s">
        <v>81</v>
      </c>
      <c r="C91" s="17" t="s">
        <v>38</v>
      </c>
      <c r="D91" s="17" t="s">
        <v>144</v>
      </c>
      <c r="E91" s="20">
        <v>10.5</v>
      </c>
      <c r="F91" s="20">
        <v>9.6</v>
      </c>
      <c r="G91" s="20">
        <v>9.8000000000000007</v>
      </c>
      <c r="H91" s="18" t="s">
        <v>189</v>
      </c>
      <c r="I91" s="20">
        <v>9.8000000000000007</v>
      </c>
      <c r="J91" s="20">
        <v>9.1999999999999993</v>
      </c>
      <c r="K91" s="20">
        <v>8.6</v>
      </c>
      <c r="L91" s="20">
        <v>8</v>
      </c>
      <c r="M91" s="20"/>
      <c r="N91" s="20"/>
      <c r="O91" s="17"/>
      <c r="P91" s="17"/>
    </row>
    <row r="92" spans="1:16" ht="19.5" thickBot="1">
      <c r="A92" s="5">
        <v>89</v>
      </c>
      <c r="B92" s="6" t="s">
        <v>81</v>
      </c>
      <c r="C92" s="2" t="s">
        <v>58</v>
      </c>
      <c r="D92" s="2" t="s">
        <v>134</v>
      </c>
      <c r="E92" s="14">
        <v>125356</v>
      </c>
      <c r="F92" s="14">
        <v>131338</v>
      </c>
      <c r="G92" s="14" t="s">
        <v>221</v>
      </c>
      <c r="H92" s="14">
        <v>131338</v>
      </c>
      <c r="I92" s="14">
        <v>134171</v>
      </c>
      <c r="J92" s="14">
        <v>138628</v>
      </c>
      <c r="K92" s="14"/>
      <c r="L92" s="14"/>
      <c r="M92" s="14"/>
      <c r="N92" s="14"/>
      <c r="O92" s="2"/>
      <c r="P92" s="2"/>
    </row>
    <row r="93" spans="1:16" ht="19.5" thickBot="1">
      <c r="A93" s="15">
        <v>90</v>
      </c>
      <c r="B93" s="16" t="s">
        <v>81</v>
      </c>
      <c r="C93" s="17" t="s">
        <v>59</v>
      </c>
      <c r="D93" s="17" t="s">
        <v>134</v>
      </c>
      <c r="E93" s="18">
        <v>39691</v>
      </c>
      <c r="F93" s="18">
        <v>36325</v>
      </c>
      <c r="G93" s="18" t="s">
        <v>222</v>
      </c>
      <c r="H93" s="18">
        <v>36325</v>
      </c>
      <c r="I93" s="18">
        <v>37624</v>
      </c>
      <c r="J93" s="18">
        <v>40999</v>
      </c>
      <c r="K93" s="18"/>
      <c r="L93" s="18"/>
      <c r="M93" s="18"/>
      <c r="N93" s="18"/>
      <c r="O93" s="17"/>
      <c r="P93" s="17"/>
    </row>
    <row r="94" spans="1:16" ht="19.5" thickBot="1">
      <c r="A94" s="5">
        <v>91</v>
      </c>
      <c r="B94" s="6" t="s">
        <v>81</v>
      </c>
      <c r="C94" s="2" t="s">
        <v>60</v>
      </c>
      <c r="D94" s="2" t="s">
        <v>134</v>
      </c>
      <c r="E94" s="14">
        <v>661</v>
      </c>
      <c r="F94" s="14">
        <v>638</v>
      </c>
      <c r="G94" s="14">
        <v>661</v>
      </c>
      <c r="H94" s="14">
        <v>562</v>
      </c>
      <c r="I94" s="14">
        <v>661</v>
      </c>
      <c r="J94" s="14">
        <v>583</v>
      </c>
      <c r="K94" s="14"/>
      <c r="L94" s="14"/>
      <c r="M94" s="14"/>
      <c r="N94" s="14"/>
      <c r="O94" s="2"/>
      <c r="P94" s="2"/>
    </row>
    <row r="95" spans="1:16" ht="19.5" thickBot="1">
      <c r="A95" s="15">
        <v>92</v>
      </c>
      <c r="B95" s="16" t="s">
        <v>81</v>
      </c>
      <c r="C95" s="17" t="s">
        <v>223</v>
      </c>
      <c r="D95" s="17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7"/>
      <c r="P95" s="17"/>
    </row>
    <row r="96" spans="1:16" ht="19.5" thickBot="1">
      <c r="A96" s="5">
        <v>93</v>
      </c>
      <c r="B96" s="6" t="s">
        <v>81</v>
      </c>
      <c r="C96" s="2" t="s">
        <v>224</v>
      </c>
      <c r="D96" s="2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2"/>
      <c r="P96" s="2"/>
    </row>
    <row r="97" spans="1:16" ht="19.5" thickBot="1">
      <c r="A97" s="15">
        <v>94</v>
      </c>
      <c r="B97" s="16" t="s">
        <v>81</v>
      </c>
      <c r="C97" s="17" t="s">
        <v>225</v>
      </c>
      <c r="D97" s="17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7"/>
      <c r="P97" s="17"/>
    </row>
    <row r="98" spans="1:16" ht="19.5" thickBot="1">
      <c r="A98" s="5">
        <v>95</v>
      </c>
      <c r="B98" s="6" t="s">
        <v>81</v>
      </c>
      <c r="C98" s="2" t="s">
        <v>61</v>
      </c>
      <c r="D98" s="2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2"/>
      <c r="P98" s="2"/>
    </row>
    <row r="99" spans="1:16" ht="19.5" thickBot="1">
      <c r="A99" s="15">
        <v>96</v>
      </c>
      <c r="B99" s="16" t="s">
        <v>81</v>
      </c>
      <c r="C99" s="17" t="s">
        <v>62</v>
      </c>
      <c r="D99" s="17" t="s">
        <v>89</v>
      </c>
      <c r="E99" s="18" t="s">
        <v>127</v>
      </c>
      <c r="F99" s="18">
        <v>18095</v>
      </c>
      <c r="G99" s="18" t="s">
        <v>127</v>
      </c>
      <c r="H99" s="18">
        <v>21337</v>
      </c>
      <c r="I99" s="18"/>
      <c r="J99" s="18">
        <v>19848</v>
      </c>
      <c r="K99" s="18"/>
      <c r="L99" s="18"/>
      <c r="M99" s="18"/>
      <c r="N99" s="18"/>
      <c r="O99" s="17"/>
      <c r="P99" s="17"/>
    </row>
    <row r="100" spans="1:16" ht="19.5" thickBot="1">
      <c r="A100" s="5">
        <v>97</v>
      </c>
      <c r="B100" s="6" t="s">
        <v>81</v>
      </c>
      <c r="C100" s="2" t="s">
        <v>63</v>
      </c>
      <c r="D100" s="2" t="s">
        <v>89</v>
      </c>
      <c r="E100" s="14">
        <v>15700</v>
      </c>
      <c r="F100" s="14">
        <v>16880</v>
      </c>
      <c r="G100" s="14">
        <v>15092</v>
      </c>
      <c r="H100" s="14" t="s">
        <v>226</v>
      </c>
      <c r="I100" s="14"/>
      <c r="J100" s="14"/>
      <c r="K100" s="14">
        <v>17589</v>
      </c>
      <c r="L100" s="14"/>
      <c r="M100" s="14"/>
      <c r="N100" s="14"/>
      <c r="O100" s="2"/>
      <c r="P100" s="2"/>
    </row>
    <row r="101" spans="1:16" ht="19.5" thickBot="1">
      <c r="A101" s="15">
        <v>98</v>
      </c>
      <c r="B101" s="16" t="s">
        <v>81</v>
      </c>
      <c r="C101" s="17" t="s">
        <v>64</v>
      </c>
      <c r="D101" s="17" t="s">
        <v>89</v>
      </c>
      <c r="E101" s="18" t="s">
        <v>127</v>
      </c>
      <c r="F101" s="18">
        <v>62493</v>
      </c>
      <c r="G101" s="18" t="s">
        <v>127</v>
      </c>
      <c r="H101" s="18" t="s">
        <v>227</v>
      </c>
      <c r="I101" s="18"/>
      <c r="J101" s="18"/>
      <c r="K101" s="18"/>
      <c r="L101" s="18"/>
      <c r="M101" s="18"/>
      <c r="N101" s="18"/>
      <c r="O101" s="17"/>
      <c r="P101" s="17"/>
    </row>
    <row r="102" spans="1:16" ht="19.5" thickBot="1">
      <c r="A102" s="5">
        <v>99</v>
      </c>
      <c r="B102" s="6" t="s">
        <v>81</v>
      </c>
      <c r="C102" s="2" t="s">
        <v>65</v>
      </c>
      <c r="D102" s="2" t="s">
        <v>144</v>
      </c>
      <c r="E102" s="14" t="s">
        <v>127</v>
      </c>
      <c r="F102" s="14">
        <v>79.099999999999994</v>
      </c>
      <c r="G102" s="14" t="s">
        <v>127</v>
      </c>
      <c r="H102" s="14" t="s">
        <v>228</v>
      </c>
      <c r="I102" s="14"/>
      <c r="J102" s="14"/>
      <c r="K102" s="14"/>
      <c r="L102" s="14"/>
      <c r="M102" s="14"/>
      <c r="N102" s="14"/>
      <c r="O102" s="2"/>
      <c r="P102" s="2"/>
    </row>
    <row r="103" spans="1:16" ht="19.5" thickBot="1">
      <c r="A103" s="15">
        <v>100</v>
      </c>
      <c r="B103" s="16" t="s">
        <v>81</v>
      </c>
      <c r="C103" s="17" t="s">
        <v>66</v>
      </c>
      <c r="D103" s="17"/>
      <c r="E103" s="18" t="s">
        <v>127</v>
      </c>
      <c r="F103" s="18">
        <v>0.30399999999999999</v>
      </c>
      <c r="G103" s="18" t="s">
        <v>127</v>
      </c>
      <c r="H103" s="18" t="s">
        <v>229</v>
      </c>
      <c r="I103" s="18"/>
      <c r="J103" s="18"/>
      <c r="K103" s="18"/>
      <c r="L103" s="18"/>
      <c r="M103" s="18"/>
      <c r="N103" s="18"/>
      <c r="O103" s="17"/>
      <c r="P103" s="17"/>
    </row>
    <row r="104" spans="1:16" ht="38.25" thickBot="1">
      <c r="A104" s="5">
        <v>101</v>
      </c>
      <c r="B104" s="6" t="s">
        <v>81</v>
      </c>
      <c r="C104" s="2" t="s">
        <v>67</v>
      </c>
      <c r="D104" s="2"/>
      <c r="E104" s="14">
        <v>0.20899999999999999</v>
      </c>
      <c r="F104" s="14">
        <v>0.19700000000000001</v>
      </c>
      <c r="G104" s="14">
        <v>0.123</v>
      </c>
      <c r="H104" s="14" t="s">
        <v>230</v>
      </c>
      <c r="I104" s="14"/>
      <c r="J104" s="14"/>
      <c r="K104" s="14"/>
      <c r="L104" s="14"/>
      <c r="M104" s="14"/>
      <c r="N104" s="14"/>
      <c r="O104" s="2"/>
      <c r="P104" s="2"/>
    </row>
    <row r="105" spans="1:16" ht="19.5" thickBot="1">
      <c r="A105" s="15">
        <v>102</v>
      </c>
      <c r="B105" s="16" t="s">
        <v>81</v>
      </c>
      <c r="C105" s="17" t="s">
        <v>231</v>
      </c>
      <c r="D105" s="17" t="s">
        <v>144</v>
      </c>
      <c r="E105" s="18">
        <v>12.54</v>
      </c>
      <c r="F105" s="18">
        <v>5.38</v>
      </c>
      <c r="G105" s="18">
        <v>9.67</v>
      </c>
      <c r="H105" s="18"/>
      <c r="I105" s="18"/>
      <c r="J105" s="18"/>
      <c r="K105" s="18"/>
      <c r="L105" s="18"/>
      <c r="M105" s="18"/>
      <c r="N105" s="18"/>
      <c r="O105" s="17"/>
      <c r="P105" s="17"/>
    </row>
    <row r="106" spans="1:16" ht="19.5" thickBot="1">
      <c r="A106" s="5">
        <v>103</v>
      </c>
      <c r="B106" s="6" t="s">
        <v>81</v>
      </c>
      <c r="C106" s="2" t="s">
        <v>68</v>
      </c>
      <c r="D106" s="2" t="s">
        <v>134</v>
      </c>
      <c r="E106" s="14">
        <v>11391</v>
      </c>
      <c r="F106" s="14">
        <v>11159</v>
      </c>
      <c r="G106" s="14">
        <v>8724</v>
      </c>
      <c r="H106" s="14" t="s">
        <v>232</v>
      </c>
      <c r="I106" s="14">
        <v>6839</v>
      </c>
      <c r="J106" s="14">
        <v>7648</v>
      </c>
      <c r="K106" s="14">
        <v>10499</v>
      </c>
      <c r="L106" s="14">
        <v>13909</v>
      </c>
      <c r="M106" s="14"/>
      <c r="N106" s="14"/>
      <c r="O106" s="2"/>
      <c r="P106" s="2"/>
    </row>
    <row r="107" spans="1:16" ht="19.5" thickBot="1">
      <c r="A107" s="15">
        <v>104</v>
      </c>
      <c r="B107" s="16" t="s">
        <v>81</v>
      </c>
      <c r="C107" s="17" t="s">
        <v>69</v>
      </c>
      <c r="D107" s="17" t="s">
        <v>134</v>
      </c>
      <c r="E107" s="18">
        <v>13833</v>
      </c>
      <c r="F107" s="18">
        <v>13659</v>
      </c>
      <c r="G107" s="18">
        <v>9757</v>
      </c>
      <c r="H107" s="18" t="s">
        <v>233</v>
      </c>
      <c r="I107" s="18">
        <v>8667</v>
      </c>
      <c r="J107" s="18">
        <v>8826</v>
      </c>
      <c r="K107" s="18">
        <v>11615</v>
      </c>
      <c r="L107" s="18">
        <v>8787</v>
      </c>
      <c r="M107" s="18"/>
      <c r="N107" s="18"/>
      <c r="O107" s="17"/>
      <c r="P107" s="17"/>
    </row>
    <row r="108" spans="1:16" ht="19.5" thickBot="1">
      <c r="A108" s="5">
        <v>105</v>
      </c>
      <c r="B108" s="6" t="s">
        <v>81</v>
      </c>
      <c r="C108" s="2" t="s">
        <v>70</v>
      </c>
      <c r="D108" s="2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2"/>
      <c r="P108" s="2"/>
    </row>
    <row r="109" spans="1:16" ht="38.25" thickBot="1">
      <c r="A109" s="15">
        <v>106</v>
      </c>
      <c r="B109" s="16" t="s">
        <v>82</v>
      </c>
      <c r="C109" s="17" t="s">
        <v>234</v>
      </c>
      <c r="D109" s="17" t="s">
        <v>131</v>
      </c>
      <c r="E109" s="18">
        <v>1260</v>
      </c>
      <c r="F109" s="18">
        <v>1284</v>
      </c>
      <c r="G109" s="18">
        <v>1288</v>
      </c>
      <c r="H109" s="18" t="s">
        <v>235</v>
      </c>
      <c r="I109" s="18" t="s">
        <v>235</v>
      </c>
      <c r="J109" s="18">
        <v>1289</v>
      </c>
      <c r="K109" s="18">
        <v>1289</v>
      </c>
      <c r="L109" s="18">
        <v>1291</v>
      </c>
      <c r="M109" s="18"/>
      <c r="N109" s="18"/>
      <c r="O109" s="17"/>
      <c r="P109" s="17"/>
    </row>
    <row r="110" spans="1:16" ht="38.25" thickBot="1">
      <c r="A110" s="5">
        <v>107</v>
      </c>
      <c r="B110" s="6" t="s">
        <v>82</v>
      </c>
      <c r="C110" s="2" t="s">
        <v>71</v>
      </c>
      <c r="D110" s="2" t="s">
        <v>236</v>
      </c>
      <c r="E110" s="14" t="s">
        <v>127</v>
      </c>
      <c r="F110" s="14">
        <v>914.2</v>
      </c>
      <c r="G110" s="14">
        <v>914.7</v>
      </c>
      <c r="H110" s="14" t="s">
        <v>237</v>
      </c>
      <c r="I110" s="22" t="s">
        <v>237</v>
      </c>
      <c r="J110" s="22">
        <v>923.9</v>
      </c>
      <c r="K110" s="22">
        <v>923.86</v>
      </c>
      <c r="L110" s="19">
        <v>915.4</v>
      </c>
      <c r="M110" s="19"/>
      <c r="N110" s="19"/>
      <c r="O110" s="2"/>
      <c r="P110" s="2"/>
    </row>
    <row r="111" spans="1:16" ht="38.25" thickBot="1">
      <c r="A111" s="15">
        <v>108</v>
      </c>
      <c r="B111" s="16" t="s">
        <v>82</v>
      </c>
      <c r="C111" s="17" t="s">
        <v>238</v>
      </c>
      <c r="D111" s="17" t="s">
        <v>239</v>
      </c>
      <c r="E111" s="18">
        <v>19276</v>
      </c>
      <c r="F111" s="18">
        <v>19660</v>
      </c>
      <c r="G111" s="18">
        <v>20001</v>
      </c>
      <c r="H111" s="18" t="s">
        <v>240</v>
      </c>
      <c r="I111" s="18" t="s">
        <v>241</v>
      </c>
      <c r="J111" s="18">
        <v>1836</v>
      </c>
      <c r="K111" s="18">
        <v>1847</v>
      </c>
      <c r="L111" s="18"/>
      <c r="M111" s="18"/>
      <c r="N111" s="18"/>
      <c r="O111" s="17"/>
      <c r="P111" s="17"/>
    </row>
    <row r="112" spans="1:16" ht="38.25" thickBot="1">
      <c r="A112" s="5">
        <v>109</v>
      </c>
      <c r="B112" s="6" t="s">
        <v>82</v>
      </c>
      <c r="C112" s="2" t="s">
        <v>72</v>
      </c>
      <c r="D112" s="2" t="s">
        <v>95</v>
      </c>
      <c r="E112" s="14">
        <v>730582</v>
      </c>
      <c r="F112" s="14">
        <v>734792</v>
      </c>
      <c r="G112" s="14" t="s">
        <v>242</v>
      </c>
      <c r="H112" s="14">
        <v>734792</v>
      </c>
      <c r="I112" s="14">
        <v>737846</v>
      </c>
      <c r="J112" s="14">
        <v>742081</v>
      </c>
      <c r="K112" s="14"/>
      <c r="L112" s="14"/>
      <c r="M112" s="14"/>
      <c r="N112" s="14"/>
      <c r="O112" s="2"/>
      <c r="P112" s="2"/>
    </row>
    <row r="113" spans="1:16" ht="38.25" thickBot="1">
      <c r="A113" s="15">
        <v>110</v>
      </c>
      <c r="B113" s="16" t="s">
        <v>82</v>
      </c>
      <c r="C113" s="17" t="s">
        <v>73</v>
      </c>
      <c r="D113" s="17"/>
      <c r="E113" s="18">
        <v>0.11</v>
      </c>
      <c r="F113" s="18">
        <v>0.11</v>
      </c>
      <c r="G113" s="18" t="s">
        <v>243</v>
      </c>
      <c r="H113" s="18"/>
      <c r="I113" s="18"/>
      <c r="J113" s="18"/>
      <c r="K113" s="18"/>
      <c r="L113" s="18" t="s">
        <v>254</v>
      </c>
      <c r="M113" s="18"/>
      <c r="N113" s="18"/>
      <c r="O113" s="17"/>
      <c r="P113" s="17"/>
    </row>
    <row r="114" spans="1:16" ht="38.25" thickBot="1">
      <c r="A114" s="5">
        <v>111</v>
      </c>
      <c r="B114" s="6" t="s">
        <v>82</v>
      </c>
      <c r="C114" s="2" t="s">
        <v>74</v>
      </c>
      <c r="D114" s="2" t="s">
        <v>244</v>
      </c>
      <c r="E114" s="14">
        <v>973</v>
      </c>
      <c r="F114" s="14">
        <v>1006.1</v>
      </c>
      <c r="G114" s="14">
        <v>1368.1</v>
      </c>
      <c r="H114" s="14" t="s">
        <v>245</v>
      </c>
      <c r="I114" s="14" t="s">
        <v>246</v>
      </c>
      <c r="J114" s="14">
        <v>1383.2</v>
      </c>
      <c r="K114" s="14">
        <v>1298.2</v>
      </c>
      <c r="L114" s="14">
        <v>1068.5999999999999</v>
      </c>
      <c r="M114" s="14"/>
      <c r="N114" s="14"/>
      <c r="O114" s="2"/>
      <c r="P114" s="2"/>
    </row>
    <row r="115" spans="1:16" ht="38.25" thickBot="1">
      <c r="A115" s="15">
        <v>112</v>
      </c>
      <c r="B115" s="16" t="s">
        <v>82</v>
      </c>
      <c r="C115" s="17" t="s">
        <v>75</v>
      </c>
      <c r="D115" s="17" t="s">
        <v>247</v>
      </c>
      <c r="E115" s="18">
        <v>3175500</v>
      </c>
      <c r="F115" s="18">
        <v>3175500</v>
      </c>
      <c r="G115" s="18">
        <v>1230931200</v>
      </c>
      <c r="H115" s="18" t="s">
        <v>248</v>
      </c>
      <c r="I115" s="18"/>
      <c r="J115" s="18"/>
      <c r="K115" s="18">
        <v>288960</v>
      </c>
      <c r="L115" s="18">
        <v>756050</v>
      </c>
      <c r="M115" s="18"/>
      <c r="N115" s="18"/>
      <c r="O115" s="17"/>
      <c r="P115" s="17"/>
    </row>
    <row r="116" spans="1:16" ht="38.25" thickBot="1">
      <c r="A116" s="5">
        <v>113</v>
      </c>
      <c r="B116" s="6" t="s">
        <v>82</v>
      </c>
      <c r="C116" s="2" t="s">
        <v>76</v>
      </c>
      <c r="D116" s="2" t="s">
        <v>249</v>
      </c>
      <c r="E116" s="14">
        <v>70888321</v>
      </c>
      <c r="F116" s="14">
        <v>67659495</v>
      </c>
      <c r="G116" s="14">
        <v>70941176</v>
      </c>
      <c r="H116" s="14">
        <v>75652131</v>
      </c>
      <c r="I116" s="14"/>
      <c r="J116" s="14"/>
      <c r="K116" s="14">
        <v>6803882</v>
      </c>
      <c r="L116" s="14">
        <v>6827729.6500000004</v>
      </c>
      <c r="M116" s="14"/>
      <c r="N116" s="14"/>
      <c r="O116" s="2"/>
      <c r="P116" s="2"/>
    </row>
    <row r="117" spans="1:16" ht="38.25" thickBot="1">
      <c r="A117" s="15">
        <v>114</v>
      </c>
      <c r="B117" s="16" t="s">
        <v>82</v>
      </c>
      <c r="C117" s="17" t="s">
        <v>77</v>
      </c>
      <c r="D117" s="17" t="s">
        <v>249</v>
      </c>
      <c r="E117" s="18">
        <v>44684843</v>
      </c>
      <c r="F117" s="18">
        <v>46713920</v>
      </c>
      <c r="G117" s="18">
        <v>48136821</v>
      </c>
      <c r="H117" s="18">
        <v>49146939</v>
      </c>
      <c r="I117" s="18"/>
      <c r="J117" s="18"/>
      <c r="K117" s="18">
        <v>6561657</v>
      </c>
      <c r="L117" s="18">
        <v>4112527</v>
      </c>
      <c r="M117" s="18"/>
      <c r="N117" s="18"/>
      <c r="O117" s="17"/>
      <c r="P117" s="17"/>
    </row>
    <row r="118" spans="1:16" ht="38.25" thickBot="1">
      <c r="A118" s="5">
        <v>115</v>
      </c>
      <c r="B118" s="6" t="s">
        <v>82</v>
      </c>
      <c r="C118" s="2" t="s">
        <v>78</v>
      </c>
      <c r="D118" s="2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2"/>
      <c r="P118" s="2"/>
    </row>
    <row r="119" spans="1:16" ht="19.5" thickBot="1">
      <c r="A119" s="15"/>
      <c r="B119" s="16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7"/>
      <c r="P119" s="17"/>
    </row>
    <row r="120" spans="1:16" ht="19.5" thickBot="1">
      <c r="A120" s="5"/>
      <c r="B120" s="6"/>
      <c r="C120" s="2"/>
      <c r="D120" s="2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2"/>
      <c r="P120" s="2"/>
    </row>
    <row r="121" spans="1:16" ht="19.5" thickBot="1">
      <c r="A121" s="15"/>
      <c r="B121" s="16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7"/>
      <c r="P121" s="17"/>
    </row>
    <row r="122" spans="1:16" ht="19.5" thickBot="1">
      <c r="A122" s="5"/>
      <c r="B122" s="6"/>
      <c r="C122" s="2"/>
      <c r="D122" s="2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2"/>
      <c r="P122" s="2"/>
    </row>
    <row r="123" spans="1:16" ht="19.5" thickBot="1">
      <c r="A123" s="15" t="s">
        <v>83</v>
      </c>
      <c r="B123" s="16" t="s">
        <v>83</v>
      </c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7"/>
      <c r="P123" s="17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E35" sqref="E35"/>
    </sheetView>
  </sheetViews>
  <sheetFormatPr defaultRowHeight="14.25"/>
  <cols>
    <col min="1" max="1" width="38" customWidth="1"/>
    <col min="2" max="2" width="27.5" bestFit="1" customWidth="1"/>
    <col min="4" max="4" width="14.5" customWidth="1"/>
    <col min="5" max="5" width="30.125" bestFit="1" customWidth="1"/>
    <col min="7" max="7" width="14.5" customWidth="1"/>
    <col min="8" max="8" width="17.5" customWidth="1"/>
  </cols>
  <sheetData>
    <row r="1" spans="1:8">
      <c r="A1" s="30" t="s">
        <v>256</v>
      </c>
      <c r="B1" s="34" t="s">
        <v>258</v>
      </c>
      <c r="D1" s="30" t="s">
        <v>256</v>
      </c>
      <c r="E1" s="34" t="s">
        <v>260</v>
      </c>
      <c r="G1" s="30" t="s">
        <v>256</v>
      </c>
      <c r="H1" s="34" t="s">
        <v>261</v>
      </c>
    </row>
    <row r="2" spans="1:8">
      <c r="A2" s="31" t="s">
        <v>79</v>
      </c>
      <c r="B2" s="33">
        <v>52</v>
      </c>
      <c r="D2" s="31" t="s">
        <v>259</v>
      </c>
      <c r="E2" s="33"/>
      <c r="G2" s="31" t="s">
        <v>127</v>
      </c>
      <c r="H2" s="33">
        <v>1</v>
      </c>
    </row>
    <row r="3" spans="1:8">
      <c r="A3" s="32" t="s">
        <v>25</v>
      </c>
      <c r="B3" s="33">
        <v>1</v>
      </c>
      <c r="D3" s="31" t="s">
        <v>257</v>
      </c>
      <c r="E3" s="33"/>
      <c r="G3" s="31" t="s">
        <v>188</v>
      </c>
      <c r="H3" s="33">
        <v>1</v>
      </c>
    </row>
    <row r="4" spans="1:8">
      <c r="A4" s="32" t="s">
        <v>152</v>
      </c>
      <c r="B4" s="33">
        <v>1</v>
      </c>
      <c r="G4" s="31" t="s">
        <v>110</v>
      </c>
      <c r="H4" s="33">
        <v>5</v>
      </c>
    </row>
    <row r="5" spans="1:8">
      <c r="A5" s="32" t="s">
        <v>130</v>
      </c>
      <c r="B5" s="33">
        <v>1</v>
      </c>
      <c r="G5" s="31" t="s">
        <v>138</v>
      </c>
      <c r="H5" s="33">
        <v>1</v>
      </c>
    </row>
    <row r="6" spans="1:8">
      <c r="A6" s="32" t="s">
        <v>17</v>
      </c>
      <c r="B6" s="33">
        <v>1</v>
      </c>
      <c r="G6" s="31" t="s">
        <v>178</v>
      </c>
      <c r="H6" s="33">
        <v>7</v>
      </c>
    </row>
    <row r="7" spans="1:8">
      <c r="A7" s="32" t="s">
        <v>15</v>
      </c>
      <c r="B7" s="33">
        <v>1</v>
      </c>
      <c r="G7" s="31" t="s">
        <v>185</v>
      </c>
      <c r="H7" s="33">
        <v>1</v>
      </c>
    </row>
    <row r="8" spans="1:8">
      <c r="A8" s="32" t="s">
        <v>20</v>
      </c>
      <c r="B8" s="33">
        <v>1</v>
      </c>
      <c r="G8" s="31" t="s">
        <v>139</v>
      </c>
      <c r="H8" s="33">
        <v>1</v>
      </c>
    </row>
    <row r="9" spans="1:8">
      <c r="A9" s="32" t="s">
        <v>19</v>
      </c>
      <c r="B9" s="33">
        <v>1</v>
      </c>
      <c r="G9" s="31" t="s">
        <v>125</v>
      </c>
      <c r="H9" s="33">
        <v>2</v>
      </c>
    </row>
    <row r="10" spans="1:8">
      <c r="A10" s="32" t="s">
        <v>9</v>
      </c>
      <c r="B10" s="33">
        <v>1</v>
      </c>
      <c r="G10" s="31" t="s">
        <v>190</v>
      </c>
      <c r="H10" s="33">
        <v>2</v>
      </c>
    </row>
    <row r="11" spans="1:8">
      <c r="A11" s="32" t="s">
        <v>14</v>
      </c>
      <c r="B11" s="33">
        <v>1</v>
      </c>
      <c r="G11" s="31" t="s">
        <v>104</v>
      </c>
      <c r="H11" s="33">
        <v>4</v>
      </c>
    </row>
    <row r="12" spans="1:8">
      <c r="A12" s="32" t="s">
        <v>170</v>
      </c>
      <c r="B12" s="33">
        <v>1</v>
      </c>
      <c r="G12" s="31" t="s">
        <v>239</v>
      </c>
      <c r="H12" s="33">
        <v>1</v>
      </c>
    </row>
    <row r="13" spans="1:8">
      <c r="A13" s="32" t="s">
        <v>150</v>
      </c>
      <c r="B13" s="33">
        <v>1</v>
      </c>
      <c r="G13" s="31" t="s">
        <v>212</v>
      </c>
      <c r="H13" s="33">
        <v>1</v>
      </c>
    </row>
    <row r="14" spans="1:8">
      <c r="A14" s="32" t="s">
        <v>24</v>
      </c>
      <c r="B14" s="33">
        <v>1</v>
      </c>
      <c r="G14" s="31" t="s">
        <v>89</v>
      </c>
      <c r="H14" s="33">
        <v>5</v>
      </c>
    </row>
    <row r="15" spans="1:8">
      <c r="A15" s="32" t="s">
        <v>16</v>
      </c>
      <c r="B15" s="33">
        <v>1</v>
      </c>
      <c r="G15" s="31" t="s">
        <v>153</v>
      </c>
      <c r="H15" s="33">
        <v>1</v>
      </c>
    </row>
    <row r="16" spans="1:8">
      <c r="A16" s="32" t="s">
        <v>22</v>
      </c>
      <c r="B16" s="33">
        <v>1</v>
      </c>
      <c r="G16" s="31" t="s">
        <v>244</v>
      </c>
      <c r="H16" s="33">
        <v>1</v>
      </c>
    </row>
    <row r="17" spans="1:8">
      <c r="A17" s="32" t="s">
        <v>23</v>
      </c>
      <c r="B17" s="33">
        <v>1</v>
      </c>
      <c r="G17" s="31" t="s">
        <v>144</v>
      </c>
      <c r="H17" s="33">
        <v>9</v>
      </c>
    </row>
    <row r="18" spans="1:8">
      <c r="A18" s="32" t="s">
        <v>13</v>
      </c>
      <c r="B18" s="33">
        <v>1</v>
      </c>
      <c r="G18" s="31" t="s">
        <v>134</v>
      </c>
      <c r="H18" s="33">
        <v>16</v>
      </c>
    </row>
    <row r="19" spans="1:8">
      <c r="A19" s="32" t="s">
        <v>28</v>
      </c>
      <c r="B19" s="33">
        <v>1</v>
      </c>
      <c r="G19" s="31" t="s">
        <v>206</v>
      </c>
      <c r="H19" s="33">
        <v>1</v>
      </c>
    </row>
    <row r="20" spans="1:8">
      <c r="A20" s="32" t="s">
        <v>27</v>
      </c>
      <c r="B20" s="33">
        <v>1</v>
      </c>
      <c r="G20" s="31" t="s">
        <v>95</v>
      </c>
      <c r="H20" s="33">
        <v>7</v>
      </c>
    </row>
    <row r="21" spans="1:8">
      <c r="A21" s="32" t="s">
        <v>18</v>
      </c>
      <c r="B21" s="33">
        <v>1</v>
      </c>
      <c r="G21" s="31" t="s">
        <v>249</v>
      </c>
      <c r="H21" s="33">
        <v>2</v>
      </c>
    </row>
    <row r="22" spans="1:8">
      <c r="A22" s="32" t="s">
        <v>141</v>
      </c>
      <c r="B22" s="33">
        <v>1</v>
      </c>
      <c r="G22" s="31" t="s">
        <v>247</v>
      </c>
      <c r="H22" s="33">
        <v>1</v>
      </c>
    </row>
    <row r="23" spans="1:8">
      <c r="A23" s="32" t="s">
        <v>32</v>
      </c>
      <c r="B23" s="33">
        <v>1</v>
      </c>
      <c r="G23" s="31" t="s">
        <v>236</v>
      </c>
      <c r="H23" s="33">
        <v>1</v>
      </c>
    </row>
    <row r="24" spans="1:8">
      <c r="A24" s="32" t="s">
        <v>6</v>
      </c>
      <c r="B24" s="33">
        <v>1</v>
      </c>
      <c r="G24" s="31" t="s">
        <v>88</v>
      </c>
      <c r="H24" s="33">
        <v>16</v>
      </c>
    </row>
    <row r="25" spans="1:8">
      <c r="A25" s="32" t="s">
        <v>10</v>
      </c>
      <c r="B25" s="33">
        <v>1</v>
      </c>
      <c r="G25" s="31" t="s">
        <v>146</v>
      </c>
      <c r="H25" s="33">
        <v>2</v>
      </c>
    </row>
    <row r="26" spans="1:8">
      <c r="A26" s="32" t="s">
        <v>7</v>
      </c>
      <c r="B26" s="33">
        <v>1</v>
      </c>
      <c r="G26" s="31" t="s">
        <v>151</v>
      </c>
      <c r="H26" s="33">
        <v>1</v>
      </c>
    </row>
    <row r="27" spans="1:8">
      <c r="A27" s="32" t="s">
        <v>8</v>
      </c>
      <c r="B27" s="33">
        <v>1</v>
      </c>
      <c r="G27" s="31" t="s">
        <v>131</v>
      </c>
      <c r="H27" s="33">
        <v>6</v>
      </c>
    </row>
    <row r="28" spans="1:8">
      <c r="A28" s="32" t="s">
        <v>99</v>
      </c>
      <c r="B28" s="33">
        <v>1</v>
      </c>
      <c r="G28" s="31" t="s">
        <v>259</v>
      </c>
      <c r="H28" s="33"/>
    </row>
    <row r="29" spans="1:8">
      <c r="A29" s="32" t="s">
        <v>101</v>
      </c>
      <c r="B29" s="33">
        <v>1</v>
      </c>
      <c r="G29" s="31" t="s">
        <v>257</v>
      </c>
      <c r="H29" s="33">
        <v>96</v>
      </c>
    </row>
    <row r="30" spans="1:8">
      <c r="A30" s="32" t="s">
        <v>11</v>
      </c>
      <c r="B30" s="33">
        <v>1</v>
      </c>
    </row>
    <row r="31" spans="1:8">
      <c r="A31" s="32" t="s">
        <v>155</v>
      </c>
      <c r="B31" s="33">
        <v>1</v>
      </c>
    </row>
    <row r="32" spans="1:8">
      <c r="A32" s="32" t="s">
        <v>158</v>
      </c>
      <c r="B32" s="33">
        <v>1</v>
      </c>
    </row>
    <row r="33" spans="1:2">
      <c r="A33" s="32" t="s">
        <v>107</v>
      </c>
      <c r="B33" s="33">
        <v>1</v>
      </c>
    </row>
    <row r="34" spans="1:2">
      <c r="A34" s="32" t="s">
        <v>113</v>
      </c>
      <c r="B34" s="33">
        <v>1</v>
      </c>
    </row>
    <row r="35" spans="1:2">
      <c r="A35" s="32" t="s">
        <v>103</v>
      </c>
      <c r="B35" s="33">
        <v>1</v>
      </c>
    </row>
    <row r="36" spans="1:2">
      <c r="A36" s="32" t="s">
        <v>109</v>
      </c>
      <c r="B36" s="33">
        <v>1</v>
      </c>
    </row>
    <row r="37" spans="1:2">
      <c r="A37" s="32" t="s">
        <v>118</v>
      </c>
      <c r="B37" s="33">
        <v>1</v>
      </c>
    </row>
    <row r="38" spans="1:2">
      <c r="A38" s="32" t="s">
        <v>123</v>
      </c>
      <c r="B38" s="33">
        <v>1</v>
      </c>
    </row>
    <row r="39" spans="1:2">
      <c r="A39" s="32" t="s">
        <v>115</v>
      </c>
      <c r="B39" s="33">
        <v>1</v>
      </c>
    </row>
    <row r="40" spans="1:2">
      <c r="A40" s="32" t="s">
        <v>120</v>
      </c>
      <c r="B40" s="33">
        <v>1</v>
      </c>
    </row>
    <row r="41" spans="1:2">
      <c r="A41" s="32" t="s">
        <v>87</v>
      </c>
      <c r="B41" s="33">
        <v>1</v>
      </c>
    </row>
    <row r="42" spans="1:2">
      <c r="A42" s="32" t="s">
        <v>3</v>
      </c>
      <c r="B42" s="33">
        <v>1</v>
      </c>
    </row>
    <row r="43" spans="1:2">
      <c r="A43" s="32" t="s">
        <v>4</v>
      </c>
      <c r="B43" s="33">
        <v>1</v>
      </c>
    </row>
    <row r="44" spans="1:2">
      <c r="A44" s="32" t="s">
        <v>93</v>
      </c>
      <c r="B44" s="33">
        <v>1</v>
      </c>
    </row>
    <row r="45" spans="1:2">
      <c r="A45" s="32" t="s">
        <v>5</v>
      </c>
      <c r="B45" s="33">
        <v>1</v>
      </c>
    </row>
    <row r="46" spans="1:2">
      <c r="A46" s="32" t="s">
        <v>12</v>
      </c>
      <c r="B46" s="33">
        <v>1</v>
      </c>
    </row>
    <row r="47" spans="1:2">
      <c r="A47" s="32" t="s">
        <v>21</v>
      </c>
      <c r="B47" s="33">
        <v>1</v>
      </c>
    </row>
    <row r="48" spans="1:2">
      <c r="A48" s="32" t="s">
        <v>26</v>
      </c>
      <c r="B48" s="33">
        <v>1</v>
      </c>
    </row>
    <row r="49" spans="1:2">
      <c r="A49" s="32" t="s">
        <v>30</v>
      </c>
      <c r="B49" s="33">
        <v>1</v>
      </c>
    </row>
    <row r="50" spans="1:2">
      <c r="A50" s="32" t="s">
        <v>31</v>
      </c>
      <c r="B50" s="33">
        <v>1</v>
      </c>
    </row>
    <row r="51" spans="1:2">
      <c r="A51" s="32" t="s">
        <v>166</v>
      </c>
      <c r="B51" s="33">
        <v>1</v>
      </c>
    </row>
    <row r="52" spans="1:2">
      <c r="A52" s="32" t="s">
        <v>154</v>
      </c>
      <c r="B52" s="33">
        <v>1</v>
      </c>
    </row>
    <row r="53" spans="1:2">
      <c r="A53" s="32" t="s">
        <v>29</v>
      </c>
      <c r="B53" s="33">
        <v>1</v>
      </c>
    </row>
    <row r="54" spans="1:2">
      <c r="A54" s="32" t="s">
        <v>143</v>
      </c>
      <c r="B54" s="33">
        <v>1</v>
      </c>
    </row>
    <row r="55" spans="1:2">
      <c r="A55" s="31" t="s">
        <v>81</v>
      </c>
      <c r="B55" s="33">
        <v>53</v>
      </c>
    </row>
    <row r="56" spans="1:2">
      <c r="A56" s="32" t="s">
        <v>195</v>
      </c>
      <c r="B56" s="33">
        <v>1</v>
      </c>
    </row>
    <row r="57" spans="1:2">
      <c r="A57" s="32" t="s">
        <v>37</v>
      </c>
      <c r="B57" s="33">
        <v>1</v>
      </c>
    </row>
    <row r="58" spans="1:2">
      <c r="A58" s="32" t="s">
        <v>44</v>
      </c>
      <c r="B58" s="33">
        <v>1</v>
      </c>
    </row>
    <row r="59" spans="1:2">
      <c r="A59" s="32" t="s">
        <v>43</v>
      </c>
      <c r="B59" s="33">
        <v>1</v>
      </c>
    </row>
    <row r="60" spans="1:2">
      <c r="A60" s="32" t="s">
        <v>63</v>
      </c>
      <c r="B60" s="33">
        <v>1</v>
      </c>
    </row>
    <row r="61" spans="1:2">
      <c r="A61" s="32" t="s">
        <v>39</v>
      </c>
      <c r="B61" s="33">
        <v>1</v>
      </c>
    </row>
    <row r="62" spans="1:2">
      <c r="A62" s="32" t="s">
        <v>40</v>
      </c>
      <c r="B62" s="33">
        <v>1</v>
      </c>
    </row>
    <row r="63" spans="1:2">
      <c r="A63" s="32" t="s">
        <v>70</v>
      </c>
      <c r="B63" s="33">
        <v>1</v>
      </c>
    </row>
    <row r="64" spans="1:2">
      <c r="A64" s="32" t="s">
        <v>68</v>
      </c>
      <c r="B64" s="33">
        <v>1</v>
      </c>
    </row>
    <row r="65" spans="1:2">
      <c r="A65" s="32" t="s">
        <v>69</v>
      </c>
      <c r="B65" s="33">
        <v>1</v>
      </c>
    </row>
    <row r="66" spans="1:2">
      <c r="A66" s="32" t="s">
        <v>61</v>
      </c>
      <c r="B66" s="33">
        <v>1</v>
      </c>
    </row>
    <row r="67" spans="1:2">
      <c r="A67" s="32" t="s">
        <v>223</v>
      </c>
      <c r="B67" s="33">
        <v>1</v>
      </c>
    </row>
    <row r="68" spans="1:2">
      <c r="A68" s="32" t="s">
        <v>225</v>
      </c>
      <c r="B68" s="33">
        <v>1</v>
      </c>
    </row>
    <row r="69" spans="1:2">
      <c r="A69" s="32" t="s">
        <v>52</v>
      </c>
      <c r="B69" s="33">
        <v>1</v>
      </c>
    </row>
    <row r="70" spans="1:2">
      <c r="A70" s="32" t="s">
        <v>48</v>
      </c>
      <c r="B70" s="33">
        <v>1</v>
      </c>
    </row>
    <row r="71" spans="1:2">
      <c r="A71" s="32" t="s">
        <v>196</v>
      </c>
      <c r="B71" s="33">
        <v>1</v>
      </c>
    </row>
    <row r="72" spans="1:2">
      <c r="A72" s="32" t="s">
        <v>187</v>
      </c>
      <c r="B72" s="33">
        <v>1</v>
      </c>
    </row>
    <row r="73" spans="1:2">
      <c r="A73" s="32" t="s">
        <v>33</v>
      </c>
      <c r="B73" s="33">
        <v>1</v>
      </c>
    </row>
    <row r="74" spans="1:2">
      <c r="A74" s="32" t="s">
        <v>55</v>
      </c>
      <c r="B74" s="33">
        <v>1</v>
      </c>
    </row>
    <row r="75" spans="1:2">
      <c r="A75" s="32" t="s">
        <v>53</v>
      </c>
      <c r="B75" s="33">
        <v>1</v>
      </c>
    </row>
    <row r="76" spans="1:2">
      <c r="A76" s="32" t="s">
        <v>54</v>
      </c>
      <c r="B76" s="33">
        <v>1</v>
      </c>
    </row>
    <row r="77" spans="1:2">
      <c r="A77" s="32" t="s">
        <v>58</v>
      </c>
      <c r="B77" s="33">
        <v>1</v>
      </c>
    </row>
    <row r="78" spans="1:2">
      <c r="A78" s="32" t="s">
        <v>59</v>
      </c>
      <c r="B78" s="33">
        <v>1</v>
      </c>
    </row>
    <row r="79" spans="1:2">
      <c r="A79" s="32" t="s">
        <v>50</v>
      </c>
      <c r="B79" s="33">
        <v>1</v>
      </c>
    </row>
    <row r="80" spans="1:2">
      <c r="A80" s="32" t="s">
        <v>209</v>
      </c>
      <c r="B80" s="33">
        <v>1</v>
      </c>
    </row>
    <row r="81" spans="1:2">
      <c r="A81" s="32" t="s">
        <v>198</v>
      </c>
      <c r="B81" s="33">
        <v>1</v>
      </c>
    </row>
    <row r="82" spans="1:2">
      <c r="A82" s="32" t="s">
        <v>201</v>
      </c>
      <c r="B82" s="33">
        <v>1</v>
      </c>
    </row>
    <row r="83" spans="1:2">
      <c r="A83" s="32" t="s">
        <v>49</v>
      </c>
      <c r="B83" s="33">
        <v>1</v>
      </c>
    </row>
    <row r="84" spans="1:2">
      <c r="A84" s="32" t="s">
        <v>224</v>
      </c>
      <c r="B84" s="33">
        <v>1</v>
      </c>
    </row>
    <row r="85" spans="1:2">
      <c r="A85" s="32" t="s">
        <v>60</v>
      </c>
      <c r="B85" s="33">
        <v>1</v>
      </c>
    </row>
    <row r="86" spans="1:2">
      <c r="A86" s="32" t="s">
        <v>203</v>
      </c>
      <c r="B86" s="33">
        <v>1</v>
      </c>
    </row>
    <row r="87" spans="1:2">
      <c r="A87" s="32" t="s">
        <v>51</v>
      </c>
      <c r="B87" s="33">
        <v>1</v>
      </c>
    </row>
    <row r="88" spans="1:2">
      <c r="A88" s="32" t="s">
        <v>197</v>
      </c>
      <c r="B88" s="33">
        <v>1</v>
      </c>
    </row>
    <row r="89" spans="1:2">
      <c r="A89" s="32" t="s">
        <v>41</v>
      </c>
      <c r="B89" s="33">
        <v>1</v>
      </c>
    </row>
    <row r="90" spans="1:2">
      <c r="A90" s="32" t="s">
        <v>65</v>
      </c>
      <c r="B90" s="33">
        <v>1</v>
      </c>
    </row>
    <row r="91" spans="1:2">
      <c r="A91" s="32" t="s">
        <v>62</v>
      </c>
      <c r="B91" s="33">
        <v>1</v>
      </c>
    </row>
    <row r="92" spans="1:2">
      <c r="A92" s="32" t="s">
        <v>34</v>
      </c>
      <c r="B92" s="33">
        <v>1</v>
      </c>
    </row>
    <row r="93" spans="1:2">
      <c r="A93" s="32" t="s">
        <v>35</v>
      </c>
      <c r="B93" s="33">
        <v>1</v>
      </c>
    </row>
    <row r="94" spans="1:2">
      <c r="A94" s="32" t="s">
        <v>183</v>
      </c>
      <c r="B94" s="33">
        <v>1</v>
      </c>
    </row>
    <row r="95" spans="1:2">
      <c r="A95" s="32" t="s">
        <v>231</v>
      </c>
      <c r="B95" s="33">
        <v>1</v>
      </c>
    </row>
    <row r="96" spans="1:2">
      <c r="A96" s="32" t="s">
        <v>67</v>
      </c>
      <c r="B96" s="33">
        <v>1</v>
      </c>
    </row>
    <row r="97" spans="1:2">
      <c r="A97" s="32" t="s">
        <v>66</v>
      </c>
      <c r="B97" s="33">
        <v>1</v>
      </c>
    </row>
    <row r="98" spans="1:2">
      <c r="A98" s="32" t="s">
        <v>64</v>
      </c>
      <c r="B98" s="33">
        <v>1</v>
      </c>
    </row>
    <row r="99" spans="1:2">
      <c r="A99" s="32" t="s">
        <v>38</v>
      </c>
      <c r="B99" s="33">
        <v>2</v>
      </c>
    </row>
    <row r="100" spans="1:2">
      <c r="A100" s="32" t="s">
        <v>56</v>
      </c>
      <c r="B100" s="33">
        <v>1</v>
      </c>
    </row>
    <row r="101" spans="1:2">
      <c r="A101" s="32" t="s">
        <v>57</v>
      </c>
      <c r="B101" s="33">
        <v>1</v>
      </c>
    </row>
    <row r="102" spans="1:2">
      <c r="A102" s="32" t="s">
        <v>36</v>
      </c>
      <c r="B102" s="33">
        <v>1</v>
      </c>
    </row>
    <row r="103" spans="1:2">
      <c r="A103" s="32" t="s">
        <v>191</v>
      </c>
      <c r="B103" s="33">
        <v>1</v>
      </c>
    </row>
    <row r="104" spans="1:2">
      <c r="A104" s="32" t="s">
        <v>42</v>
      </c>
      <c r="B104" s="33">
        <v>1</v>
      </c>
    </row>
    <row r="105" spans="1:2">
      <c r="A105" s="32" t="s">
        <v>45</v>
      </c>
      <c r="B105" s="33">
        <v>1</v>
      </c>
    </row>
    <row r="106" spans="1:2">
      <c r="A106" s="32" t="s">
        <v>46</v>
      </c>
      <c r="B106" s="33">
        <v>1</v>
      </c>
    </row>
    <row r="107" spans="1:2">
      <c r="A107" s="32" t="s">
        <v>47</v>
      </c>
      <c r="B107" s="33">
        <v>1</v>
      </c>
    </row>
    <row r="108" spans="1:2">
      <c r="A108" s="31" t="s">
        <v>82</v>
      </c>
      <c r="B108" s="33">
        <v>10</v>
      </c>
    </row>
    <row r="109" spans="1:2">
      <c r="A109" s="32" t="s">
        <v>75</v>
      </c>
      <c r="B109" s="33">
        <v>1</v>
      </c>
    </row>
    <row r="110" spans="1:2">
      <c r="A110" s="32" t="s">
        <v>234</v>
      </c>
      <c r="B110" s="33">
        <v>1</v>
      </c>
    </row>
    <row r="111" spans="1:2">
      <c r="A111" s="32" t="s">
        <v>78</v>
      </c>
      <c r="B111" s="33">
        <v>1</v>
      </c>
    </row>
    <row r="112" spans="1:2">
      <c r="A112" s="32" t="s">
        <v>76</v>
      </c>
      <c r="B112" s="33">
        <v>1</v>
      </c>
    </row>
    <row r="113" spans="1:2">
      <c r="A113" s="32" t="s">
        <v>238</v>
      </c>
      <c r="B113" s="33">
        <v>1</v>
      </c>
    </row>
    <row r="114" spans="1:2">
      <c r="A114" s="32" t="s">
        <v>71</v>
      </c>
      <c r="B114" s="33">
        <v>1</v>
      </c>
    </row>
    <row r="115" spans="1:2">
      <c r="A115" s="32" t="s">
        <v>77</v>
      </c>
      <c r="B115" s="33">
        <v>1</v>
      </c>
    </row>
    <row r="116" spans="1:2">
      <c r="A116" s="32" t="s">
        <v>74</v>
      </c>
      <c r="B116" s="33">
        <v>1</v>
      </c>
    </row>
    <row r="117" spans="1:2">
      <c r="A117" s="32" t="s">
        <v>72</v>
      </c>
      <c r="B117" s="33">
        <v>1</v>
      </c>
    </row>
    <row r="118" spans="1:2">
      <c r="A118" s="32" t="s">
        <v>73</v>
      </c>
      <c r="B118" s="33">
        <v>1</v>
      </c>
    </row>
    <row r="119" spans="1:2">
      <c r="A119" s="31" t="s">
        <v>257</v>
      </c>
      <c r="B119" s="33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2020-10-15T01:15:07Z</dcterms:modified>
</cp:coreProperties>
</file>